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charts/chart10.xml" ContentType="application/vnd.openxmlformats-officedocument.drawingml.chart+xml"/>
  <Override PartName="/xl/drawings/drawing8.xml" ContentType="application/vnd.openxmlformats-officedocument.drawing+xml"/>
  <Override PartName="/xl/charts/chart11.xml" ContentType="application/vnd.openxmlformats-officedocument.drawingml.chart+xml"/>
  <Override PartName="/xl/drawings/drawing9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10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11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13.xml" ContentType="application/vnd.openxmlformats-officedocument.drawing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14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drawings/drawing15.xml" ContentType="application/vnd.openxmlformats-officedocument.drawing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drawings/drawing16.xml" ContentType="application/vnd.openxmlformats-officedocument.drawing+xml"/>
  <Override PartName="/xl/charts/chart26.xml" ContentType="application/vnd.openxmlformats-officedocument.drawingml.chart+xml"/>
  <Override PartName="/xl/drawings/drawing17.xml" ContentType="application/vnd.openxmlformats-officedocument.drawing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18.xml" ContentType="application/vnd.openxmlformats-officedocument.drawing+xml"/>
  <Override PartName="/xl/charts/chart2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84" windowWidth="15300" windowHeight="9468"/>
  </bookViews>
  <sheets>
    <sheet name="RTFOT + PAV" sheetId="20" r:id="rId1"/>
    <sheet name="RTFOT" sheetId="19" r:id="rId2"/>
    <sheet name="Fresh" sheetId="1" r:id="rId3"/>
    <sheet name="20h" sheetId="4" r:id="rId4"/>
    <sheet name="40h" sheetId="5" r:id="rId5"/>
    <sheet name="80h" sheetId="6" r:id="rId6"/>
    <sheet name="160h" sheetId="7" r:id="rId7"/>
    <sheet name="320h" sheetId="8" r:id="rId8"/>
    <sheet name="50C" sheetId="11" r:id="rId9"/>
    <sheet name="150C" sheetId="12" r:id="rId10"/>
    <sheet name="200C" sheetId="13" r:id="rId11"/>
    <sheet name="5atm" sheetId="15" r:id="rId12"/>
    <sheet name="10 atm" sheetId="16" r:id="rId13"/>
    <sheet name="15atm" sheetId="17" r:id="rId14"/>
    <sheet name="20atm" sheetId="18" r:id="rId15"/>
    <sheet name="total" sheetId="9" r:id="rId16"/>
    <sheet name="Fresh (2)" sheetId="14" r:id="rId17"/>
    <sheet name="CAM" sheetId="2" r:id="rId18"/>
    <sheet name="Sheet3" sheetId="3" r:id="rId19"/>
  </sheets>
  <definedNames>
    <definedName name="solver_adj" localSheetId="12" hidden="1">'10 atm'!$R$1:$R$10</definedName>
    <definedName name="solver_adj" localSheetId="9" hidden="1">'150C'!$R$1:$R$10</definedName>
    <definedName name="solver_adj" localSheetId="13" hidden="1">'15atm'!$R$1:$R$10</definedName>
    <definedName name="solver_adj" localSheetId="6" hidden="1">'160h'!$R$1:$R$10</definedName>
    <definedName name="solver_adj" localSheetId="10" hidden="1">'200C'!$R$1:$R$10</definedName>
    <definedName name="solver_adj" localSheetId="14" hidden="1">'20atm'!$R$1:$R$10</definedName>
    <definedName name="solver_adj" localSheetId="3" hidden="1">'20h'!$R$1:$R$10</definedName>
    <definedName name="solver_adj" localSheetId="7" hidden="1">'320h'!$R$1:$R$10</definedName>
    <definedName name="solver_adj" localSheetId="4" hidden="1">'40h'!$R$1:$R$10</definedName>
    <definedName name="solver_adj" localSheetId="8" hidden="1">'50C'!$R$1:$R$10</definedName>
    <definedName name="solver_adj" localSheetId="11" hidden="1">'5atm'!$R$1:$R$10</definedName>
    <definedName name="solver_adj" localSheetId="5" hidden="1">'80h'!$R$1:$R$10</definedName>
    <definedName name="solver_adj" localSheetId="2" hidden="1">Fresh!$R$1:$R$10</definedName>
    <definedName name="solver_adj" localSheetId="16" hidden="1">'Fresh (2)'!$R$1:$R$10</definedName>
    <definedName name="solver_adj" localSheetId="1" hidden="1">RTFOT!$R$1:$R$10</definedName>
    <definedName name="solver_adj" localSheetId="0" hidden="1">'RTFOT + PAV'!$R$1:$R$10</definedName>
    <definedName name="solver_cvg" localSheetId="12" hidden="1">0.0001</definedName>
    <definedName name="solver_cvg" localSheetId="9" hidden="1">0.0001</definedName>
    <definedName name="solver_cvg" localSheetId="13" hidden="1">0.0001</definedName>
    <definedName name="solver_cvg" localSheetId="6" hidden="1">0.0001</definedName>
    <definedName name="solver_cvg" localSheetId="10" hidden="1">0.0001</definedName>
    <definedName name="solver_cvg" localSheetId="14" hidden="1">0.0001</definedName>
    <definedName name="solver_cvg" localSheetId="3" hidden="1">0.0001</definedName>
    <definedName name="solver_cvg" localSheetId="7" hidden="1">0.0001</definedName>
    <definedName name="solver_cvg" localSheetId="4" hidden="1">0.0001</definedName>
    <definedName name="solver_cvg" localSheetId="8" hidden="1">0.0001</definedName>
    <definedName name="solver_cvg" localSheetId="11" hidden="1">0.0001</definedName>
    <definedName name="solver_cvg" localSheetId="5" hidden="1">0.0001</definedName>
    <definedName name="solver_cvg" localSheetId="2" hidden="1">0.0001</definedName>
    <definedName name="solver_cvg" localSheetId="16" hidden="1">0.0001</definedName>
    <definedName name="solver_cvg" localSheetId="1" hidden="1">0.0001</definedName>
    <definedName name="solver_cvg" localSheetId="0" hidden="1">0.0001</definedName>
    <definedName name="solver_drv" localSheetId="12" hidden="1">1</definedName>
    <definedName name="solver_drv" localSheetId="9" hidden="1">1</definedName>
    <definedName name="solver_drv" localSheetId="13" hidden="1">1</definedName>
    <definedName name="solver_drv" localSheetId="6" hidden="1">1</definedName>
    <definedName name="solver_drv" localSheetId="10" hidden="1">1</definedName>
    <definedName name="solver_drv" localSheetId="14" hidden="1">1</definedName>
    <definedName name="solver_drv" localSheetId="3" hidden="1">1</definedName>
    <definedName name="solver_drv" localSheetId="7" hidden="1">1</definedName>
    <definedName name="solver_drv" localSheetId="4" hidden="1">1</definedName>
    <definedName name="solver_drv" localSheetId="8" hidden="1">1</definedName>
    <definedName name="solver_drv" localSheetId="11" hidden="1">1</definedName>
    <definedName name="solver_drv" localSheetId="5" hidden="1">1</definedName>
    <definedName name="solver_drv" localSheetId="2" hidden="1">1</definedName>
    <definedName name="solver_drv" localSheetId="16" hidden="1">1</definedName>
    <definedName name="solver_drv" localSheetId="1" hidden="1">1</definedName>
    <definedName name="solver_drv" localSheetId="0" hidden="1">1</definedName>
    <definedName name="solver_eng" localSheetId="12" hidden="1">1</definedName>
    <definedName name="solver_eng" localSheetId="9" hidden="1">1</definedName>
    <definedName name="solver_eng" localSheetId="13" hidden="1">1</definedName>
    <definedName name="solver_eng" localSheetId="6" hidden="1">1</definedName>
    <definedName name="solver_eng" localSheetId="10" hidden="1">1</definedName>
    <definedName name="solver_eng" localSheetId="14" hidden="1">1</definedName>
    <definedName name="solver_eng" localSheetId="3" hidden="1">1</definedName>
    <definedName name="solver_eng" localSheetId="7" hidden="1">1</definedName>
    <definedName name="solver_eng" localSheetId="4" hidden="1">1</definedName>
    <definedName name="solver_eng" localSheetId="8" hidden="1">1</definedName>
    <definedName name="solver_eng" localSheetId="11" hidden="1">1</definedName>
    <definedName name="solver_eng" localSheetId="5" hidden="1">1</definedName>
    <definedName name="solver_eng" localSheetId="2" hidden="1">1</definedName>
    <definedName name="solver_eng" localSheetId="16" hidden="1">1</definedName>
    <definedName name="solver_eng" localSheetId="1" hidden="1">1</definedName>
    <definedName name="solver_eng" localSheetId="0" hidden="1">1</definedName>
    <definedName name="solver_est" localSheetId="12" hidden="1">1</definedName>
    <definedName name="solver_est" localSheetId="9" hidden="1">1</definedName>
    <definedName name="solver_est" localSheetId="13" hidden="1">1</definedName>
    <definedName name="solver_est" localSheetId="6" hidden="1">1</definedName>
    <definedName name="solver_est" localSheetId="10" hidden="1">1</definedName>
    <definedName name="solver_est" localSheetId="14" hidden="1">1</definedName>
    <definedName name="solver_est" localSheetId="3" hidden="1">1</definedName>
    <definedName name="solver_est" localSheetId="7" hidden="1">1</definedName>
    <definedName name="solver_est" localSheetId="4" hidden="1">1</definedName>
    <definedName name="solver_est" localSheetId="8" hidden="1">1</definedName>
    <definedName name="solver_est" localSheetId="11" hidden="1">1</definedName>
    <definedName name="solver_est" localSheetId="5" hidden="1">1</definedName>
    <definedName name="solver_est" localSheetId="2" hidden="1">1</definedName>
    <definedName name="solver_est" localSheetId="16" hidden="1">1</definedName>
    <definedName name="solver_est" localSheetId="1" hidden="1">1</definedName>
    <definedName name="solver_est" localSheetId="0" hidden="1">1</definedName>
    <definedName name="solver_itr" localSheetId="12" hidden="1">2147483647</definedName>
    <definedName name="solver_itr" localSheetId="9" hidden="1">2147483647</definedName>
    <definedName name="solver_itr" localSheetId="13" hidden="1">2147483647</definedName>
    <definedName name="solver_itr" localSheetId="6" hidden="1">2147483647</definedName>
    <definedName name="solver_itr" localSheetId="10" hidden="1">2147483647</definedName>
    <definedName name="solver_itr" localSheetId="14" hidden="1">2147483647</definedName>
    <definedName name="solver_itr" localSheetId="3" hidden="1">2147483647</definedName>
    <definedName name="solver_itr" localSheetId="7" hidden="1">2147483647</definedName>
    <definedName name="solver_itr" localSheetId="4" hidden="1">2147483647</definedName>
    <definedName name="solver_itr" localSheetId="8" hidden="1">2147483647</definedName>
    <definedName name="solver_itr" localSheetId="11" hidden="1">2147483647</definedName>
    <definedName name="solver_itr" localSheetId="5" hidden="1">2147483647</definedName>
    <definedName name="solver_itr" localSheetId="2" hidden="1">2147483647</definedName>
    <definedName name="solver_itr" localSheetId="16" hidden="1">2147483647</definedName>
    <definedName name="solver_itr" localSheetId="1" hidden="1">2147483647</definedName>
    <definedName name="solver_itr" localSheetId="0" hidden="1">2147483647</definedName>
    <definedName name="solver_mip" localSheetId="12" hidden="1">2147483647</definedName>
    <definedName name="solver_mip" localSheetId="9" hidden="1">2147483647</definedName>
    <definedName name="solver_mip" localSheetId="13" hidden="1">2147483647</definedName>
    <definedName name="solver_mip" localSheetId="6" hidden="1">2147483647</definedName>
    <definedName name="solver_mip" localSheetId="10" hidden="1">2147483647</definedName>
    <definedName name="solver_mip" localSheetId="14" hidden="1">2147483647</definedName>
    <definedName name="solver_mip" localSheetId="3" hidden="1">2147483647</definedName>
    <definedName name="solver_mip" localSheetId="7" hidden="1">2147483647</definedName>
    <definedName name="solver_mip" localSheetId="4" hidden="1">2147483647</definedName>
    <definedName name="solver_mip" localSheetId="8" hidden="1">2147483647</definedName>
    <definedName name="solver_mip" localSheetId="11" hidden="1">2147483647</definedName>
    <definedName name="solver_mip" localSheetId="5" hidden="1">2147483647</definedName>
    <definedName name="solver_mip" localSheetId="2" hidden="1">2147483647</definedName>
    <definedName name="solver_mip" localSheetId="16" hidden="1">2147483647</definedName>
    <definedName name="solver_mip" localSheetId="1" hidden="1">2147483647</definedName>
    <definedName name="solver_mip" localSheetId="0" hidden="1">2147483647</definedName>
    <definedName name="solver_mni" localSheetId="12" hidden="1">30</definedName>
    <definedName name="solver_mni" localSheetId="9" hidden="1">30</definedName>
    <definedName name="solver_mni" localSheetId="13" hidden="1">30</definedName>
    <definedName name="solver_mni" localSheetId="6" hidden="1">30</definedName>
    <definedName name="solver_mni" localSheetId="10" hidden="1">30</definedName>
    <definedName name="solver_mni" localSheetId="14" hidden="1">30</definedName>
    <definedName name="solver_mni" localSheetId="3" hidden="1">30</definedName>
    <definedName name="solver_mni" localSheetId="7" hidden="1">30</definedName>
    <definedName name="solver_mni" localSheetId="4" hidden="1">30</definedName>
    <definedName name="solver_mni" localSheetId="8" hidden="1">30</definedName>
    <definedName name="solver_mni" localSheetId="11" hidden="1">30</definedName>
    <definedName name="solver_mni" localSheetId="5" hidden="1">30</definedName>
    <definedName name="solver_mni" localSheetId="2" hidden="1">30</definedName>
    <definedName name="solver_mni" localSheetId="16" hidden="1">30</definedName>
    <definedName name="solver_mni" localSheetId="1" hidden="1">30</definedName>
    <definedName name="solver_mni" localSheetId="0" hidden="1">30</definedName>
    <definedName name="solver_mrt" localSheetId="12" hidden="1">0.075</definedName>
    <definedName name="solver_mrt" localSheetId="9" hidden="1">0.075</definedName>
    <definedName name="solver_mrt" localSheetId="13" hidden="1">0.075</definedName>
    <definedName name="solver_mrt" localSheetId="6" hidden="1">0.075</definedName>
    <definedName name="solver_mrt" localSheetId="10" hidden="1">0.075</definedName>
    <definedName name="solver_mrt" localSheetId="14" hidden="1">0.075</definedName>
    <definedName name="solver_mrt" localSheetId="3" hidden="1">0.075</definedName>
    <definedName name="solver_mrt" localSheetId="7" hidden="1">0.075</definedName>
    <definedName name="solver_mrt" localSheetId="4" hidden="1">0.075</definedName>
    <definedName name="solver_mrt" localSheetId="8" hidden="1">0.075</definedName>
    <definedName name="solver_mrt" localSheetId="11" hidden="1">0.075</definedName>
    <definedName name="solver_mrt" localSheetId="5" hidden="1">0.075</definedName>
    <definedName name="solver_mrt" localSheetId="2" hidden="1">0.075</definedName>
    <definedName name="solver_mrt" localSheetId="16" hidden="1">0.075</definedName>
    <definedName name="solver_mrt" localSheetId="1" hidden="1">0.075</definedName>
    <definedName name="solver_mrt" localSheetId="0" hidden="1">0.075</definedName>
    <definedName name="solver_msl" localSheetId="12" hidden="1">2</definedName>
    <definedName name="solver_msl" localSheetId="9" hidden="1">2</definedName>
    <definedName name="solver_msl" localSheetId="13" hidden="1">2</definedName>
    <definedName name="solver_msl" localSheetId="6" hidden="1">2</definedName>
    <definedName name="solver_msl" localSheetId="10" hidden="1">2</definedName>
    <definedName name="solver_msl" localSheetId="14" hidden="1">2</definedName>
    <definedName name="solver_msl" localSheetId="3" hidden="1">2</definedName>
    <definedName name="solver_msl" localSheetId="7" hidden="1">2</definedName>
    <definedName name="solver_msl" localSheetId="4" hidden="1">2</definedName>
    <definedName name="solver_msl" localSheetId="8" hidden="1">2</definedName>
    <definedName name="solver_msl" localSheetId="11" hidden="1">2</definedName>
    <definedName name="solver_msl" localSheetId="5" hidden="1">2</definedName>
    <definedName name="solver_msl" localSheetId="2" hidden="1">2</definedName>
    <definedName name="solver_msl" localSheetId="16" hidden="1">2</definedName>
    <definedName name="solver_msl" localSheetId="1" hidden="1">2</definedName>
    <definedName name="solver_msl" localSheetId="0" hidden="1">2</definedName>
    <definedName name="solver_neg" localSheetId="12" hidden="1">1</definedName>
    <definedName name="solver_neg" localSheetId="9" hidden="1">1</definedName>
    <definedName name="solver_neg" localSheetId="13" hidden="1">1</definedName>
    <definedName name="solver_neg" localSheetId="6" hidden="1">1</definedName>
    <definedName name="solver_neg" localSheetId="10" hidden="1">1</definedName>
    <definedName name="solver_neg" localSheetId="14" hidden="1">1</definedName>
    <definedName name="solver_neg" localSheetId="3" hidden="1">1</definedName>
    <definedName name="solver_neg" localSheetId="7" hidden="1">1</definedName>
    <definedName name="solver_neg" localSheetId="4" hidden="1">1</definedName>
    <definedName name="solver_neg" localSheetId="8" hidden="1">1</definedName>
    <definedName name="solver_neg" localSheetId="11" hidden="1">1</definedName>
    <definedName name="solver_neg" localSheetId="5" hidden="1">1</definedName>
    <definedName name="solver_neg" localSheetId="2" hidden="1">1</definedName>
    <definedName name="solver_neg" localSheetId="16" hidden="1">1</definedName>
    <definedName name="solver_neg" localSheetId="1" hidden="1">1</definedName>
    <definedName name="solver_neg" localSheetId="0" hidden="1">1</definedName>
    <definedName name="solver_nod" localSheetId="12" hidden="1">2147483647</definedName>
    <definedName name="solver_nod" localSheetId="9" hidden="1">2147483647</definedName>
    <definedName name="solver_nod" localSheetId="13" hidden="1">2147483647</definedName>
    <definedName name="solver_nod" localSheetId="6" hidden="1">2147483647</definedName>
    <definedName name="solver_nod" localSheetId="10" hidden="1">2147483647</definedName>
    <definedName name="solver_nod" localSheetId="14" hidden="1">2147483647</definedName>
    <definedName name="solver_nod" localSheetId="3" hidden="1">2147483647</definedName>
    <definedName name="solver_nod" localSheetId="7" hidden="1">2147483647</definedName>
    <definedName name="solver_nod" localSheetId="4" hidden="1">2147483647</definedName>
    <definedName name="solver_nod" localSheetId="8" hidden="1">2147483647</definedName>
    <definedName name="solver_nod" localSheetId="11" hidden="1">2147483647</definedName>
    <definedName name="solver_nod" localSheetId="5" hidden="1">2147483647</definedName>
    <definedName name="solver_nod" localSheetId="2" hidden="1">2147483647</definedName>
    <definedName name="solver_nod" localSheetId="16" hidden="1">2147483647</definedName>
    <definedName name="solver_nod" localSheetId="1" hidden="1">2147483647</definedName>
    <definedName name="solver_nod" localSheetId="0" hidden="1">2147483647</definedName>
    <definedName name="solver_num" localSheetId="12" hidden="1">0</definedName>
    <definedName name="solver_num" localSheetId="9" hidden="1">0</definedName>
    <definedName name="solver_num" localSheetId="13" hidden="1">0</definedName>
    <definedName name="solver_num" localSheetId="6" hidden="1">0</definedName>
    <definedName name="solver_num" localSheetId="10" hidden="1">0</definedName>
    <definedName name="solver_num" localSheetId="14" hidden="1">0</definedName>
    <definedName name="solver_num" localSheetId="3" hidden="1">0</definedName>
    <definedName name="solver_num" localSheetId="7" hidden="1">0</definedName>
    <definedName name="solver_num" localSheetId="4" hidden="1">0</definedName>
    <definedName name="solver_num" localSheetId="8" hidden="1">0</definedName>
    <definedName name="solver_num" localSheetId="11" hidden="1">0</definedName>
    <definedName name="solver_num" localSheetId="5" hidden="1">0</definedName>
    <definedName name="solver_num" localSheetId="2" hidden="1">0</definedName>
    <definedName name="solver_num" localSheetId="16" hidden="1">0</definedName>
    <definedName name="solver_num" localSheetId="1" hidden="1">0</definedName>
    <definedName name="solver_num" localSheetId="0" hidden="1">0</definedName>
    <definedName name="solver_nwt" localSheetId="12" hidden="1">1</definedName>
    <definedName name="solver_nwt" localSheetId="9" hidden="1">1</definedName>
    <definedName name="solver_nwt" localSheetId="13" hidden="1">1</definedName>
    <definedName name="solver_nwt" localSheetId="6" hidden="1">1</definedName>
    <definedName name="solver_nwt" localSheetId="10" hidden="1">1</definedName>
    <definedName name="solver_nwt" localSheetId="14" hidden="1">1</definedName>
    <definedName name="solver_nwt" localSheetId="3" hidden="1">1</definedName>
    <definedName name="solver_nwt" localSheetId="7" hidden="1">1</definedName>
    <definedName name="solver_nwt" localSheetId="4" hidden="1">1</definedName>
    <definedName name="solver_nwt" localSheetId="8" hidden="1">1</definedName>
    <definedName name="solver_nwt" localSheetId="11" hidden="1">1</definedName>
    <definedName name="solver_nwt" localSheetId="5" hidden="1">1</definedName>
    <definedName name="solver_nwt" localSheetId="2" hidden="1">1</definedName>
    <definedName name="solver_nwt" localSheetId="16" hidden="1">1</definedName>
    <definedName name="solver_nwt" localSheetId="1" hidden="1">1</definedName>
    <definedName name="solver_nwt" localSheetId="0" hidden="1">1</definedName>
    <definedName name="solver_opt" localSheetId="12" hidden="1">'10 atm'!$M$12</definedName>
    <definedName name="solver_opt" localSheetId="9" hidden="1">'150C'!$M$12</definedName>
    <definedName name="solver_opt" localSheetId="13" hidden="1">'15atm'!$M$12</definedName>
    <definedName name="solver_opt" localSheetId="6" hidden="1">'160h'!$M$12</definedName>
    <definedName name="solver_opt" localSheetId="10" hidden="1">'200C'!$M$12</definedName>
    <definedName name="solver_opt" localSheetId="14" hidden="1">'20atm'!$M$12</definedName>
    <definedName name="solver_opt" localSheetId="3" hidden="1">'20h'!$M$12</definedName>
    <definedName name="solver_opt" localSheetId="7" hidden="1">'320h'!$M$12</definedName>
    <definedName name="solver_opt" localSheetId="4" hidden="1">'40h'!$M$12</definedName>
    <definedName name="solver_opt" localSheetId="8" hidden="1">'50C'!$M$12</definedName>
    <definedName name="solver_opt" localSheetId="11" hidden="1">'5atm'!$M$12</definedName>
    <definedName name="solver_opt" localSheetId="5" hidden="1">'80h'!$M$12</definedName>
    <definedName name="solver_opt" localSheetId="2" hidden="1">Fresh!$M$12</definedName>
    <definedName name="solver_opt" localSheetId="16" hidden="1">'Fresh (2)'!$M$12</definedName>
    <definedName name="solver_opt" localSheetId="1" hidden="1">RTFOT!$M$12</definedName>
    <definedName name="solver_opt" localSheetId="0" hidden="1">'RTFOT + PAV'!$M$12</definedName>
    <definedName name="solver_pre" localSheetId="12" hidden="1">0.000001</definedName>
    <definedName name="solver_pre" localSheetId="9" hidden="1">0.000001</definedName>
    <definedName name="solver_pre" localSheetId="13" hidden="1">0.000001</definedName>
    <definedName name="solver_pre" localSheetId="6" hidden="1">0.000001</definedName>
    <definedName name="solver_pre" localSheetId="10" hidden="1">0.000001</definedName>
    <definedName name="solver_pre" localSheetId="14" hidden="1">0.000001</definedName>
    <definedName name="solver_pre" localSheetId="3" hidden="1">0.000001</definedName>
    <definedName name="solver_pre" localSheetId="7" hidden="1">0.000001</definedName>
    <definedName name="solver_pre" localSheetId="4" hidden="1">0.000001</definedName>
    <definedName name="solver_pre" localSheetId="8" hidden="1">0.000001</definedName>
    <definedName name="solver_pre" localSheetId="11" hidden="1">0.000001</definedName>
    <definedName name="solver_pre" localSheetId="5" hidden="1">0.000001</definedName>
    <definedName name="solver_pre" localSheetId="2" hidden="1">0.000001</definedName>
    <definedName name="solver_pre" localSheetId="16" hidden="1">0.000001</definedName>
    <definedName name="solver_pre" localSheetId="1" hidden="1">0.000001</definedName>
    <definedName name="solver_pre" localSheetId="0" hidden="1">0.000001</definedName>
    <definedName name="solver_rbv" localSheetId="12" hidden="1">2</definedName>
    <definedName name="solver_rbv" localSheetId="9" hidden="1">2</definedName>
    <definedName name="solver_rbv" localSheetId="13" hidden="1">2</definedName>
    <definedName name="solver_rbv" localSheetId="6" hidden="1">2</definedName>
    <definedName name="solver_rbv" localSheetId="10" hidden="1">2</definedName>
    <definedName name="solver_rbv" localSheetId="14" hidden="1">2</definedName>
    <definedName name="solver_rbv" localSheetId="3" hidden="1">2</definedName>
    <definedName name="solver_rbv" localSheetId="7" hidden="1">2</definedName>
    <definedName name="solver_rbv" localSheetId="4" hidden="1">2</definedName>
    <definedName name="solver_rbv" localSheetId="8" hidden="1">2</definedName>
    <definedName name="solver_rbv" localSheetId="11" hidden="1">2</definedName>
    <definedName name="solver_rbv" localSheetId="5" hidden="1">2</definedName>
    <definedName name="solver_rbv" localSheetId="2" hidden="1">2</definedName>
    <definedName name="solver_rbv" localSheetId="16" hidden="1">2</definedName>
    <definedName name="solver_rbv" localSheetId="1" hidden="1">2</definedName>
    <definedName name="solver_rbv" localSheetId="0" hidden="1">2</definedName>
    <definedName name="solver_rlx" localSheetId="12" hidden="1">2</definedName>
    <definedName name="solver_rlx" localSheetId="9" hidden="1">2</definedName>
    <definedName name="solver_rlx" localSheetId="13" hidden="1">2</definedName>
    <definedName name="solver_rlx" localSheetId="6" hidden="1">2</definedName>
    <definedName name="solver_rlx" localSheetId="10" hidden="1">2</definedName>
    <definedName name="solver_rlx" localSheetId="14" hidden="1">2</definedName>
    <definedName name="solver_rlx" localSheetId="3" hidden="1">2</definedName>
    <definedName name="solver_rlx" localSheetId="7" hidden="1">2</definedName>
    <definedName name="solver_rlx" localSheetId="4" hidden="1">2</definedName>
    <definedName name="solver_rlx" localSheetId="8" hidden="1">2</definedName>
    <definedName name="solver_rlx" localSheetId="11" hidden="1">2</definedName>
    <definedName name="solver_rlx" localSheetId="5" hidden="1">2</definedName>
    <definedName name="solver_rlx" localSheetId="2" hidden="1">2</definedName>
    <definedName name="solver_rlx" localSheetId="16" hidden="1">2</definedName>
    <definedName name="solver_rlx" localSheetId="1" hidden="1">2</definedName>
    <definedName name="solver_rlx" localSheetId="0" hidden="1">2</definedName>
    <definedName name="solver_rsd" localSheetId="12" hidden="1">0</definedName>
    <definedName name="solver_rsd" localSheetId="9" hidden="1">0</definedName>
    <definedName name="solver_rsd" localSheetId="13" hidden="1">0</definedName>
    <definedName name="solver_rsd" localSheetId="6" hidden="1">0</definedName>
    <definedName name="solver_rsd" localSheetId="10" hidden="1">0</definedName>
    <definedName name="solver_rsd" localSheetId="14" hidden="1">0</definedName>
    <definedName name="solver_rsd" localSheetId="3" hidden="1">0</definedName>
    <definedName name="solver_rsd" localSheetId="7" hidden="1">0</definedName>
    <definedName name="solver_rsd" localSheetId="4" hidden="1">0</definedName>
    <definedName name="solver_rsd" localSheetId="8" hidden="1">0</definedName>
    <definedName name="solver_rsd" localSheetId="11" hidden="1">0</definedName>
    <definedName name="solver_rsd" localSheetId="5" hidden="1">0</definedName>
    <definedName name="solver_rsd" localSheetId="2" hidden="1">0</definedName>
    <definedName name="solver_rsd" localSheetId="16" hidden="1">0</definedName>
    <definedName name="solver_rsd" localSheetId="1" hidden="1">0</definedName>
    <definedName name="solver_rsd" localSheetId="0" hidden="1">0</definedName>
    <definedName name="solver_scl" localSheetId="12" hidden="1">2</definedName>
    <definedName name="solver_scl" localSheetId="9" hidden="1">2</definedName>
    <definedName name="solver_scl" localSheetId="13" hidden="1">2</definedName>
    <definedName name="solver_scl" localSheetId="6" hidden="1">2</definedName>
    <definedName name="solver_scl" localSheetId="10" hidden="1">2</definedName>
    <definedName name="solver_scl" localSheetId="14" hidden="1">2</definedName>
    <definedName name="solver_scl" localSheetId="3" hidden="1">2</definedName>
    <definedName name="solver_scl" localSheetId="7" hidden="1">2</definedName>
    <definedName name="solver_scl" localSheetId="4" hidden="1">2</definedName>
    <definedName name="solver_scl" localSheetId="8" hidden="1">2</definedName>
    <definedName name="solver_scl" localSheetId="11" hidden="1">2</definedName>
    <definedName name="solver_scl" localSheetId="5" hidden="1">2</definedName>
    <definedName name="solver_scl" localSheetId="2" hidden="1">2</definedName>
    <definedName name="solver_scl" localSheetId="16" hidden="1">2</definedName>
    <definedName name="solver_scl" localSheetId="1" hidden="1">2</definedName>
    <definedName name="solver_scl" localSheetId="0" hidden="1">2</definedName>
    <definedName name="solver_sho" localSheetId="12" hidden="1">2</definedName>
    <definedName name="solver_sho" localSheetId="9" hidden="1">2</definedName>
    <definedName name="solver_sho" localSheetId="13" hidden="1">2</definedName>
    <definedName name="solver_sho" localSheetId="6" hidden="1">2</definedName>
    <definedName name="solver_sho" localSheetId="10" hidden="1">2</definedName>
    <definedName name="solver_sho" localSheetId="14" hidden="1">2</definedName>
    <definedName name="solver_sho" localSheetId="3" hidden="1">2</definedName>
    <definedName name="solver_sho" localSheetId="7" hidden="1">2</definedName>
    <definedName name="solver_sho" localSheetId="4" hidden="1">2</definedName>
    <definedName name="solver_sho" localSheetId="8" hidden="1">2</definedName>
    <definedName name="solver_sho" localSheetId="11" hidden="1">2</definedName>
    <definedName name="solver_sho" localSheetId="5" hidden="1">2</definedName>
    <definedName name="solver_sho" localSheetId="2" hidden="1">2</definedName>
    <definedName name="solver_sho" localSheetId="16" hidden="1">2</definedName>
    <definedName name="solver_sho" localSheetId="1" hidden="1">2</definedName>
    <definedName name="solver_sho" localSheetId="0" hidden="1">2</definedName>
    <definedName name="solver_ssz" localSheetId="12" hidden="1">0</definedName>
    <definedName name="solver_ssz" localSheetId="9" hidden="1">0</definedName>
    <definedName name="solver_ssz" localSheetId="13" hidden="1">0</definedName>
    <definedName name="solver_ssz" localSheetId="6" hidden="1">0</definedName>
    <definedName name="solver_ssz" localSheetId="10" hidden="1">0</definedName>
    <definedName name="solver_ssz" localSheetId="14" hidden="1">0</definedName>
    <definedName name="solver_ssz" localSheetId="3" hidden="1">0</definedName>
    <definedName name="solver_ssz" localSheetId="7" hidden="1">0</definedName>
    <definedName name="solver_ssz" localSheetId="4" hidden="1">0</definedName>
    <definedName name="solver_ssz" localSheetId="8" hidden="1">0</definedName>
    <definedName name="solver_ssz" localSheetId="11" hidden="1">0</definedName>
    <definedName name="solver_ssz" localSheetId="5" hidden="1">0</definedName>
    <definedName name="solver_ssz" localSheetId="2" hidden="1">0</definedName>
    <definedName name="solver_ssz" localSheetId="16" hidden="1">0</definedName>
    <definedName name="solver_ssz" localSheetId="1" hidden="1">0</definedName>
    <definedName name="solver_ssz" localSheetId="0" hidden="1">0</definedName>
    <definedName name="solver_tim" localSheetId="12" hidden="1">2147483647</definedName>
    <definedName name="solver_tim" localSheetId="9" hidden="1">2147483647</definedName>
    <definedName name="solver_tim" localSheetId="13" hidden="1">2147483647</definedName>
    <definedName name="solver_tim" localSheetId="6" hidden="1">2147483647</definedName>
    <definedName name="solver_tim" localSheetId="10" hidden="1">2147483647</definedName>
    <definedName name="solver_tim" localSheetId="14" hidden="1">2147483647</definedName>
    <definedName name="solver_tim" localSheetId="3" hidden="1">2147483647</definedName>
    <definedName name="solver_tim" localSheetId="7" hidden="1">2147483647</definedName>
    <definedName name="solver_tim" localSheetId="4" hidden="1">2147483647</definedName>
    <definedName name="solver_tim" localSheetId="8" hidden="1">2147483647</definedName>
    <definedName name="solver_tim" localSheetId="11" hidden="1">2147483647</definedName>
    <definedName name="solver_tim" localSheetId="5" hidden="1">2147483647</definedName>
    <definedName name="solver_tim" localSheetId="2" hidden="1">2147483647</definedName>
    <definedName name="solver_tim" localSheetId="16" hidden="1">2147483647</definedName>
    <definedName name="solver_tim" localSheetId="1" hidden="1">2147483647</definedName>
    <definedName name="solver_tim" localSheetId="0" hidden="1">2147483647</definedName>
    <definedName name="solver_tol" localSheetId="12" hidden="1">0.01</definedName>
    <definedName name="solver_tol" localSheetId="9" hidden="1">0.01</definedName>
    <definedName name="solver_tol" localSheetId="13" hidden="1">0.01</definedName>
    <definedName name="solver_tol" localSheetId="6" hidden="1">0.01</definedName>
    <definedName name="solver_tol" localSheetId="10" hidden="1">0.01</definedName>
    <definedName name="solver_tol" localSheetId="14" hidden="1">0.01</definedName>
    <definedName name="solver_tol" localSheetId="3" hidden="1">0.01</definedName>
    <definedName name="solver_tol" localSheetId="7" hidden="1">0.01</definedName>
    <definedName name="solver_tol" localSheetId="4" hidden="1">0.01</definedName>
    <definedName name="solver_tol" localSheetId="8" hidden="1">0.01</definedName>
    <definedName name="solver_tol" localSheetId="11" hidden="1">0.01</definedName>
    <definedName name="solver_tol" localSheetId="5" hidden="1">0.01</definedName>
    <definedName name="solver_tol" localSheetId="2" hidden="1">0.01</definedName>
    <definedName name="solver_tol" localSheetId="16" hidden="1">0.01</definedName>
    <definedName name="solver_tol" localSheetId="1" hidden="1">0.01</definedName>
    <definedName name="solver_tol" localSheetId="0" hidden="1">0.01</definedName>
    <definedName name="solver_typ" localSheetId="12" hidden="1">2</definedName>
    <definedName name="solver_typ" localSheetId="9" hidden="1">2</definedName>
    <definedName name="solver_typ" localSheetId="13" hidden="1">2</definedName>
    <definedName name="solver_typ" localSheetId="6" hidden="1">2</definedName>
    <definedName name="solver_typ" localSheetId="10" hidden="1">2</definedName>
    <definedName name="solver_typ" localSheetId="14" hidden="1">2</definedName>
    <definedName name="solver_typ" localSheetId="3" hidden="1">2</definedName>
    <definedName name="solver_typ" localSheetId="7" hidden="1">2</definedName>
    <definedName name="solver_typ" localSheetId="4" hidden="1">2</definedName>
    <definedName name="solver_typ" localSheetId="8" hidden="1">2</definedName>
    <definedName name="solver_typ" localSheetId="11" hidden="1">2</definedName>
    <definedName name="solver_typ" localSheetId="5" hidden="1">2</definedName>
    <definedName name="solver_typ" localSheetId="2" hidden="1">2</definedName>
    <definedName name="solver_typ" localSheetId="16" hidden="1">2</definedName>
    <definedName name="solver_typ" localSheetId="1" hidden="1">2</definedName>
    <definedName name="solver_typ" localSheetId="0" hidden="1">2</definedName>
    <definedName name="solver_val" localSheetId="12" hidden="1">0</definedName>
    <definedName name="solver_val" localSheetId="9" hidden="1">0</definedName>
    <definedName name="solver_val" localSheetId="13" hidden="1">0</definedName>
    <definedName name="solver_val" localSheetId="6" hidden="1">0</definedName>
    <definedName name="solver_val" localSheetId="10" hidden="1">0</definedName>
    <definedName name="solver_val" localSheetId="14" hidden="1">0</definedName>
    <definedName name="solver_val" localSheetId="3" hidden="1">0</definedName>
    <definedName name="solver_val" localSheetId="7" hidden="1">0</definedName>
    <definedName name="solver_val" localSheetId="4" hidden="1">0</definedName>
    <definedName name="solver_val" localSheetId="8" hidden="1">0</definedName>
    <definedName name="solver_val" localSheetId="11" hidden="1">0</definedName>
    <definedName name="solver_val" localSheetId="5" hidden="1">0</definedName>
    <definedName name="solver_val" localSheetId="2" hidden="1">0</definedName>
    <definedName name="solver_val" localSheetId="16" hidden="1">0</definedName>
    <definedName name="solver_val" localSheetId="1" hidden="1">0</definedName>
    <definedName name="solver_val" localSheetId="0" hidden="1">0</definedName>
    <definedName name="solver_ver" localSheetId="12" hidden="1">3</definedName>
    <definedName name="solver_ver" localSheetId="9" hidden="1">3</definedName>
    <definedName name="solver_ver" localSheetId="13" hidden="1">3</definedName>
    <definedName name="solver_ver" localSheetId="6" hidden="1">3</definedName>
    <definedName name="solver_ver" localSheetId="10" hidden="1">3</definedName>
    <definedName name="solver_ver" localSheetId="14" hidden="1">3</definedName>
    <definedName name="solver_ver" localSheetId="3" hidden="1">3</definedName>
    <definedName name="solver_ver" localSheetId="7" hidden="1">3</definedName>
    <definedName name="solver_ver" localSheetId="4" hidden="1">3</definedName>
    <definedName name="solver_ver" localSheetId="8" hidden="1">3</definedName>
    <definedName name="solver_ver" localSheetId="11" hidden="1">3</definedName>
    <definedName name="solver_ver" localSheetId="5" hidden="1">3</definedName>
    <definedName name="solver_ver" localSheetId="2" hidden="1">3</definedName>
    <definedName name="solver_ver" localSheetId="16" hidden="1">3</definedName>
    <definedName name="solver_ver" localSheetId="1" hidden="1">3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O10" i="20" l="1"/>
  <c r="M10" i="20"/>
  <c r="Q10" i="20" s="1"/>
  <c r="O9" i="20"/>
  <c r="M9" i="20"/>
  <c r="Q9" i="20" s="1"/>
  <c r="O8" i="20"/>
  <c r="M8" i="20"/>
  <c r="Q8" i="20" s="1"/>
  <c r="O7" i="20"/>
  <c r="M7" i="20"/>
  <c r="Q7" i="20" s="1"/>
  <c r="O6" i="20"/>
  <c r="M6" i="20"/>
  <c r="Q6" i="20" s="1"/>
  <c r="O5" i="20"/>
  <c r="M5" i="20"/>
  <c r="O4" i="20"/>
  <c r="M4" i="20"/>
  <c r="Q4" i="20" s="1"/>
  <c r="O3" i="20"/>
  <c r="M3" i="20"/>
  <c r="Q3" i="20" s="1"/>
  <c r="O2" i="20"/>
  <c r="M2" i="20"/>
  <c r="S1" i="20"/>
  <c r="O1" i="20"/>
  <c r="M1" i="20"/>
  <c r="Q1" i="20" s="1"/>
  <c r="O10" i="19"/>
  <c r="M10" i="19"/>
  <c r="Q10" i="19" s="1"/>
  <c r="O9" i="19"/>
  <c r="M9" i="19"/>
  <c r="Q9" i="19" s="1"/>
  <c r="O8" i="19"/>
  <c r="M8" i="19"/>
  <c r="O7" i="19"/>
  <c r="M7" i="19"/>
  <c r="Q7" i="19" s="1"/>
  <c r="O6" i="19"/>
  <c r="M6" i="19"/>
  <c r="Q6" i="19" s="1"/>
  <c r="O5" i="19"/>
  <c r="M5" i="19"/>
  <c r="Q5" i="19" s="1"/>
  <c r="O4" i="19"/>
  <c r="M4" i="19"/>
  <c r="Q4" i="19" s="1"/>
  <c r="O3" i="19"/>
  <c r="M3" i="19"/>
  <c r="O2" i="19"/>
  <c r="M2" i="19"/>
  <c r="Q2" i="19" s="1"/>
  <c r="S1" i="19"/>
  <c r="O1" i="19"/>
  <c r="M1" i="19"/>
  <c r="E3" i="20" l="1"/>
  <c r="F62" i="20"/>
  <c r="Q5" i="20"/>
  <c r="F3" i="20"/>
  <c r="F7" i="20"/>
  <c r="E15" i="20"/>
  <c r="E27" i="20"/>
  <c r="E39" i="20"/>
  <c r="E54" i="20"/>
  <c r="F78" i="20"/>
  <c r="E89" i="20"/>
  <c r="E5" i="20"/>
  <c r="F8" i="20"/>
  <c r="F23" i="20"/>
  <c r="F39" i="20"/>
  <c r="F54" i="20"/>
  <c r="F70" i="20"/>
  <c r="F81" i="20"/>
  <c r="F89" i="20"/>
  <c r="F96" i="20"/>
  <c r="F94" i="20"/>
  <c r="F92" i="20"/>
  <c r="F90" i="20"/>
  <c r="F88" i="20"/>
  <c r="F86" i="20"/>
  <c r="F84" i="20"/>
  <c r="F82" i="20"/>
  <c r="F80" i="20"/>
  <c r="E78" i="20"/>
  <c r="F77" i="20"/>
  <c r="F75" i="20"/>
  <c r="F73" i="20"/>
  <c r="F71" i="20"/>
  <c r="F69" i="20"/>
  <c r="F67" i="20"/>
  <c r="F65" i="20"/>
  <c r="F63" i="20"/>
  <c r="F61" i="20"/>
  <c r="F59" i="20"/>
  <c r="F57" i="20"/>
  <c r="F55" i="20"/>
  <c r="F53" i="20"/>
  <c r="F51" i="20"/>
  <c r="F49" i="20"/>
  <c r="F47" i="20"/>
  <c r="F45" i="20"/>
  <c r="F43" i="20"/>
  <c r="F41" i="20"/>
  <c r="E96" i="20"/>
  <c r="E94" i="20"/>
  <c r="E92" i="20"/>
  <c r="E90" i="20"/>
  <c r="E88" i="20"/>
  <c r="E86" i="20"/>
  <c r="E84" i="20"/>
  <c r="E82" i="20"/>
  <c r="E80" i="20"/>
  <c r="E77" i="20"/>
  <c r="G77" i="20" s="1"/>
  <c r="I77" i="20" s="1"/>
  <c r="E75" i="20"/>
  <c r="G75" i="20" s="1"/>
  <c r="I75" i="20" s="1"/>
  <c r="E73" i="20"/>
  <c r="G73" i="20" s="1"/>
  <c r="I73" i="20" s="1"/>
  <c r="E71" i="20"/>
  <c r="G71" i="20" s="1"/>
  <c r="I71" i="20" s="1"/>
  <c r="E69" i="20"/>
  <c r="G69" i="20" s="1"/>
  <c r="I69" i="20" s="1"/>
  <c r="E67" i="20"/>
  <c r="G67" i="20" s="1"/>
  <c r="I67" i="20" s="1"/>
  <c r="E65" i="20"/>
  <c r="G65" i="20" s="1"/>
  <c r="I65" i="20" s="1"/>
  <c r="E63" i="20"/>
  <c r="G63" i="20" s="1"/>
  <c r="I63" i="20" s="1"/>
  <c r="E61" i="20"/>
  <c r="G61" i="20" s="1"/>
  <c r="I61" i="20" s="1"/>
  <c r="E59" i="20"/>
  <c r="G59" i="20" s="1"/>
  <c r="I59" i="20" s="1"/>
  <c r="E57" i="20"/>
  <c r="G57" i="20" s="1"/>
  <c r="I57" i="20" s="1"/>
  <c r="E55" i="20"/>
  <c r="G55" i="20" s="1"/>
  <c r="I55" i="20" s="1"/>
  <c r="E53" i="20"/>
  <c r="G53" i="20" s="1"/>
  <c r="I53" i="20" s="1"/>
  <c r="E51" i="20"/>
  <c r="G51" i="20" s="1"/>
  <c r="I51" i="20" s="1"/>
  <c r="E49" i="20"/>
  <c r="G49" i="20" s="1"/>
  <c r="I49" i="20" s="1"/>
  <c r="E47" i="20"/>
  <c r="G47" i="20" s="1"/>
  <c r="I47" i="20" s="1"/>
  <c r="E45" i="20"/>
  <c r="G45" i="20" s="1"/>
  <c r="I45" i="20" s="1"/>
  <c r="E43" i="20"/>
  <c r="G43" i="20" s="1"/>
  <c r="I43" i="20" s="1"/>
  <c r="E41" i="20"/>
  <c r="G41" i="20" s="1"/>
  <c r="I41" i="20" s="1"/>
  <c r="F95" i="20"/>
  <c r="F91" i="20"/>
  <c r="F87" i="20"/>
  <c r="F83" i="20"/>
  <c r="F79" i="20"/>
  <c r="F76" i="20"/>
  <c r="F72" i="20"/>
  <c r="F68" i="20"/>
  <c r="F64" i="20"/>
  <c r="F60" i="20"/>
  <c r="F56" i="20"/>
  <c r="F52" i="20"/>
  <c r="F48" i="20"/>
  <c r="F44" i="20"/>
  <c r="F40" i="20"/>
  <c r="F38" i="20"/>
  <c r="F36" i="20"/>
  <c r="F34" i="20"/>
  <c r="F32" i="20"/>
  <c r="F30" i="20"/>
  <c r="F28" i="20"/>
  <c r="F26" i="20"/>
  <c r="F24" i="20"/>
  <c r="F22" i="20"/>
  <c r="F20" i="20"/>
  <c r="F18" i="20"/>
  <c r="F16" i="20"/>
  <c r="F14" i="20"/>
  <c r="E95" i="20"/>
  <c r="G95" i="20" s="1"/>
  <c r="I95" i="20" s="1"/>
  <c r="E91" i="20"/>
  <c r="G91" i="20" s="1"/>
  <c r="I91" i="20" s="1"/>
  <c r="E87" i="20"/>
  <c r="G87" i="20" s="1"/>
  <c r="I87" i="20" s="1"/>
  <c r="E83" i="20"/>
  <c r="G83" i="20" s="1"/>
  <c r="I83" i="20" s="1"/>
  <c r="E79" i="20"/>
  <c r="G79" i="20" s="1"/>
  <c r="I79" i="20" s="1"/>
  <c r="E76" i="20"/>
  <c r="G76" i="20" s="1"/>
  <c r="I76" i="20" s="1"/>
  <c r="E72" i="20"/>
  <c r="G72" i="20" s="1"/>
  <c r="I72" i="20" s="1"/>
  <c r="E68" i="20"/>
  <c r="G68" i="20" s="1"/>
  <c r="I68" i="20" s="1"/>
  <c r="E64" i="20"/>
  <c r="G64" i="20" s="1"/>
  <c r="I64" i="20" s="1"/>
  <c r="E60" i="20"/>
  <c r="G60" i="20" s="1"/>
  <c r="I60" i="20" s="1"/>
  <c r="E56" i="20"/>
  <c r="G56" i="20" s="1"/>
  <c r="I56" i="20" s="1"/>
  <c r="E52" i="20"/>
  <c r="G52" i="20" s="1"/>
  <c r="I52" i="20" s="1"/>
  <c r="E48" i="20"/>
  <c r="G48" i="20" s="1"/>
  <c r="I48" i="20" s="1"/>
  <c r="E44" i="20"/>
  <c r="G44" i="20" s="1"/>
  <c r="I44" i="20" s="1"/>
  <c r="E40" i="20"/>
  <c r="G40" i="20" s="1"/>
  <c r="I40" i="20" s="1"/>
  <c r="E38" i="20"/>
  <c r="G38" i="20" s="1"/>
  <c r="I38" i="20" s="1"/>
  <c r="E36" i="20"/>
  <c r="G36" i="20" s="1"/>
  <c r="I36" i="20" s="1"/>
  <c r="E34" i="20"/>
  <c r="G34" i="20" s="1"/>
  <c r="I34" i="20" s="1"/>
  <c r="E32" i="20"/>
  <c r="G32" i="20" s="1"/>
  <c r="I32" i="20" s="1"/>
  <c r="E30" i="20"/>
  <c r="E28" i="20"/>
  <c r="G28" i="20" s="1"/>
  <c r="I28" i="20" s="1"/>
  <c r="E26" i="20"/>
  <c r="G26" i="20" s="1"/>
  <c r="I26" i="20" s="1"/>
  <c r="E24" i="20"/>
  <c r="G24" i="20" s="1"/>
  <c r="I24" i="20" s="1"/>
  <c r="E22" i="20"/>
  <c r="G22" i="20" s="1"/>
  <c r="I22" i="20" s="1"/>
  <c r="E20" i="20"/>
  <c r="G20" i="20" s="1"/>
  <c r="I20" i="20" s="1"/>
  <c r="E18" i="20"/>
  <c r="G18" i="20" s="1"/>
  <c r="I18" i="20" s="1"/>
  <c r="E16" i="20"/>
  <c r="G16" i="20" s="1"/>
  <c r="I16" i="20" s="1"/>
  <c r="E14" i="20"/>
  <c r="F12" i="20"/>
  <c r="E10" i="20"/>
  <c r="F9" i="20"/>
  <c r="E2" i="20"/>
  <c r="Q2" i="20"/>
  <c r="F5" i="20"/>
  <c r="E6" i="20"/>
  <c r="E11" i="20"/>
  <c r="E13" i="20"/>
  <c r="E17" i="20"/>
  <c r="E21" i="20"/>
  <c r="E25" i="20"/>
  <c r="E29" i="20"/>
  <c r="E33" i="20"/>
  <c r="E37" i="20"/>
  <c r="E42" i="20"/>
  <c r="E50" i="20"/>
  <c r="E58" i="20"/>
  <c r="E66" i="20"/>
  <c r="E74" i="20"/>
  <c r="E85" i="20"/>
  <c r="E93" i="20"/>
  <c r="E4" i="20"/>
  <c r="E8" i="20"/>
  <c r="F10" i="20"/>
  <c r="E19" i="20"/>
  <c r="E23" i="20"/>
  <c r="E31" i="20"/>
  <c r="E35" i="20"/>
  <c r="E46" i="20"/>
  <c r="E62" i="20"/>
  <c r="E70" i="20"/>
  <c r="E81" i="20"/>
  <c r="F4" i="20"/>
  <c r="E9" i="20"/>
  <c r="G9" i="20" s="1"/>
  <c r="I9" i="20" s="1"/>
  <c r="F15" i="20"/>
  <c r="F19" i="20"/>
  <c r="F27" i="20"/>
  <c r="F31" i="20"/>
  <c r="F35" i="20"/>
  <c r="F46" i="20"/>
  <c r="F2" i="20"/>
  <c r="F6" i="20"/>
  <c r="H6" i="20" s="1"/>
  <c r="J6" i="20" s="1"/>
  <c r="E7" i="20"/>
  <c r="F11" i="20"/>
  <c r="E12" i="20"/>
  <c r="F13" i="20"/>
  <c r="F17" i="20"/>
  <c r="F21" i="20"/>
  <c r="F25" i="20"/>
  <c r="F29" i="20"/>
  <c r="F33" i="20"/>
  <c r="F37" i="20"/>
  <c r="F42" i="20"/>
  <c r="F50" i="20"/>
  <c r="F58" i="20"/>
  <c r="F66" i="20"/>
  <c r="F74" i="20"/>
  <c r="F85" i="20"/>
  <c r="F93" i="20"/>
  <c r="E72" i="19"/>
  <c r="F24" i="19"/>
  <c r="Q3" i="19"/>
  <c r="E6" i="19"/>
  <c r="F12" i="19"/>
  <c r="E16" i="19"/>
  <c r="E24" i="19"/>
  <c r="E56" i="19"/>
  <c r="F63" i="19"/>
  <c r="F70" i="19"/>
  <c r="E83" i="19"/>
  <c r="E3" i="19"/>
  <c r="F6" i="19"/>
  <c r="F9" i="19"/>
  <c r="E11" i="19"/>
  <c r="F16" i="19"/>
  <c r="F27" i="19"/>
  <c r="F31" i="19"/>
  <c r="F39" i="19"/>
  <c r="E46" i="19"/>
  <c r="F53" i="19"/>
  <c r="F60" i="19"/>
  <c r="E2" i="19"/>
  <c r="E10" i="19"/>
  <c r="E14" i="19"/>
  <c r="E18" i="19"/>
  <c r="E22" i="19"/>
  <c r="E26" i="19"/>
  <c r="E32" i="19"/>
  <c r="E40" i="19"/>
  <c r="F47" i="19"/>
  <c r="F54" i="19"/>
  <c r="E20" i="19"/>
  <c r="E36" i="19"/>
  <c r="F90" i="19"/>
  <c r="F20" i="19"/>
  <c r="E96" i="19"/>
  <c r="E94" i="19"/>
  <c r="E92" i="19"/>
  <c r="E90" i="19"/>
  <c r="E88" i="19"/>
  <c r="E86" i="19"/>
  <c r="E84" i="19"/>
  <c r="E82" i="19"/>
  <c r="E80" i="19"/>
  <c r="E77" i="19"/>
  <c r="E75" i="19"/>
  <c r="E73" i="19"/>
  <c r="E71" i="19"/>
  <c r="E69" i="19"/>
  <c r="E67" i="19"/>
  <c r="E65" i="19"/>
  <c r="E63" i="19"/>
  <c r="G63" i="19" s="1"/>
  <c r="I63" i="19" s="1"/>
  <c r="E61" i="19"/>
  <c r="E59" i="19"/>
  <c r="E57" i="19"/>
  <c r="E55" i="19"/>
  <c r="E53" i="19"/>
  <c r="E51" i="19"/>
  <c r="E49" i="19"/>
  <c r="E47" i="19"/>
  <c r="E45" i="19"/>
  <c r="E43" i="19"/>
  <c r="E41" i="19"/>
  <c r="E95" i="19"/>
  <c r="F94" i="19"/>
  <c r="H94" i="19" s="1"/>
  <c r="J94" i="19" s="1"/>
  <c r="F93" i="19"/>
  <c r="E87" i="19"/>
  <c r="F86" i="19"/>
  <c r="F85" i="19"/>
  <c r="E79" i="19"/>
  <c r="E78" i="19"/>
  <c r="E76" i="19"/>
  <c r="F75" i="19"/>
  <c r="F74" i="19"/>
  <c r="E68" i="19"/>
  <c r="F67" i="19"/>
  <c r="F66" i="19"/>
  <c r="E60" i="19"/>
  <c r="F59" i="19"/>
  <c r="F58" i="19"/>
  <c r="E52" i="19"/>
  <c r="F51" i="19"/>
  <c r="H51" i="19" s="1"/>
  <c r="J51" i="19" s="1"/>
  <c r="F50" i="19"/>
  <c r="E44" i="19"/>
  <c r="F43" i="19"/>
  <c r="F42" i="19"/>
  <c r="E39" i="19"/>
  <c r="E37" i="19"/>
  <c r="E35" i="19"/>
  <c r="E33" i="19"/>
  <c r="E31" i="19"/>
  <c r="E29" i="19"/>
  <c r="E27" i="19"/>
  <c r="E93" i="19"/>
  <c r="G93" i="19" s="1"/>
  <c r="I93" i="19" s="1"/>
  <c r="F92" i="19"/>
  <c r="F91" i="19"/>
  <c r="E85" i="19"/>
  <c r="G85" i="19" s="1"/>
  <c r="I85" i="19" s="1"/>
  <c r="F84" i="19"/>
  <c r="H84" i="19" s="1"/>
  <c r="J84" i="19" s="1"/>
  <c r="F83" i="19"/>
  <c r="E74" i="19"/>
  <c r="F73" i="19"/>
  <c r="F72" i="19"/>
  <c r="E66" i="19"/>
  <c r="F65" i="19"/>
  <c r="F64" i="19"/>
  <c r="E58" i="19"/>
  <c r="F57" i="19"/>
  <c r="H57" i="19" s="1"/>
  <c r="J57" i="19" s="1"/>
  <c r="F56" i="19"/>
  <c r="E50" i="19"/>
  <c r="F49" i="19"/>
  <c r="F48" i="19"/>
  <c r="E42" i="19"/>
  <c r="F41" i="19"/>
  <c r="F40" i="19"/>
  <c r="F38" i="19"/>
  <c r="F36" i="19"/>
  <c r="F34" i="19"/>
  <c r="F32" i="19"/>
  <c r="F30" i="19"/>
  <c r="E91" i="19"/>
  <c r="F89" i="19"/>
  <c r="F82" i="19"/>
  <c r="F71" i="19"/>
  <c r="E64" i="19"/>
  <c r="F62" i="19"/>
  <c r="F55" i="19"/>
  <c r="E48" i="19"/>
  <c r="F46" i="19"/>
  <c r="E38" i="19"/>
  <c r="E34" i="19"/>
  <c r="E30" i="19"/>
  <c r="G30" i="19" s="1"/>
  <c r="I30" i="19" s="1"/>
  <c r="F29" i="19"/>
  <c r="H29" i="19" s="1"/>
  <c r="J29" i="19" s="1"/>
  <c r="F28" i="19"/>
  <c r="E25" i="19"/>
  <c r="E23" i="19"/>
  <c r="E21" i="19"/>
  <c r="E19" i="19"/>
  <c r="E17" i="19"/>
  <c r="E15" i="19"/>
  <c r="E13" i="19"/>
  <c r="F11" i="19"/>
  <c r="E8" i="19"/>
  <c r="F7" i="19"/>
  <c r="E4" i="19"/>
  <c r="F3" i="19"/>
  <c r="Q1" i="19"/>
  <c r="F96" i="19"/>
  <c r="E89" i="19"/>
  <c r="F87" i="19"/>
  <c r="F80" i="19"/>
  <c r="F76" i="19"/>
  <c r="F95" i="19"/>
  <c r="H95" i="19" s="1"/>
  <c r="J95" i="19" s="1"/>
  <c r="F88" i="19"/>
  <c r="E81" i="19"/>
  <c r="F79" i="19"/>
  <c r="F77" i="19"/>
  <c r="E70" i="19"/>
  <c r="G70" i="19" s="1"/>
  <c r="I70" i="19" s="1"/>
  <c r="F68" i="19"/>
  <c r="F61" i="19"/>
  <c r="E54" i="19"/>
  <c r="F52" i="19"/>
  <c r="H52" i="19" s="1"/>
  <c r="J52" i="19" s="1"/>
  <c r="F45" i="19"/>
  <c r="F37" i="19"/>
  <c r="F33" i="19"/>
  <c r="F25" i="19"/>
  <c r="F23" i="19"/>
  <c r="F21" i="19"/>
  <c r="F19" i="19"/>
  <c r="F17" i="19"/>
  <c r="F15" i="19"/>
  <c r="F13" i="19"/>
  <c r="E12" i="19"/>
  <c r="G12" i="19" s="1"/>
  <c r="I12" i="19" s="1"/>
  <c r="E9" i="19"/>
  <c r="G9" i="19" s="1"/>
  <c r="I9" i="19" s="1"/>
  <c r="F8" i="19"/>
  <c r="E5" i="19"/>
  <c r="F4" i="19"/>
  <c r="H4" i="19" s="1"/>
  <c r="J4" i="19" s="1"/>
  <c r="F78" i="19"/>
  <c r="F2" i="19"/>
  <c r="H2" i="19" s="1"/>
  <c r="J2" i="19" s="1"/>
  <c r="F5" i="19"/>
  <c r="E7" i="19"/>
  <c r="Q8" i="19"/>
  <c r="F10" i="19"/>
  <c r="F14" i="19"/>
  <c r="F18" i="19"/>
  <c r="F22" i="19"/>
  <c r="F26" i="19"/>
  <c r="E28" i="19"/>
  <c r="F35" i="19"/>
  <c r="F44" i="19"/>
  <c r="E62" i="19"/>
  <c r="F69" i="19"/>
  <c r="F81" i="19"/>
  <c r="E21" i="2"/>
  <c r="E26" i="2"/>
  <c r="G48" i="19" l="1"/>
  <c r="I48" i="19" s="1"/>
  <c r="G91" i="19"/>
  <c r="I91" i="19" s="1"/>
  <c r="G30" i="20"/>
  <c r="I30" i="20" s="1"/>
  <c r="H3" i="20"/>
  <c r="J3" i="20" s="1"/>
  <c r="G62" i="20"/>
  <c r="I62" i="20" s="1"/>
  <c r="G23" i="20"/>
  <c r="I23" i="20" s="1"/>
  <c r="G84" i="20"/>
  <c r="I84" i="20" s="1"/>
  <c r="G92" i="20"/>
  <c r="I92" i="20" s="1"/>
  <c r="H89" i="20"/>
  <c r="J89" i="20" s="1"/>
  <c r="G14" i="20"/>
  <c r="I14" i="20" s="1"/>
  <c r="H11" i="20"/>
  <c r="J11" i="20" s="1"/>
  <c r="G80" i="20"/>
  <c r="I80" i="20" s="1"/>
  <c r="G88" i="20"/>
  <c r="I88" i="20" s="1"/>
  <c r="G96" i="20"/>
  <c r="I96" i="20" s="1"/>
  <c r="H4" i="20"/>
  <c r="J4" i="20" s="1"/>
  <c r="H66" i="20"/>
  <c r="J66" i="20" s="1"/>
  <c r="H37" i="20"/>
  <c r="J37" i="20" s="1"/>
  <c r="H21" i="20"/>
  <c r="J21" i="20" s="1"/>
  <c r="H46" i="20"/>
  <c r="J46" i="20" s="1"/>
  <c r="H19" i="20"/>
  <c r="J19" i="20" s="1"/>
  <c r="G81" i="20"/>
  <c r="I81" i="20" s="1"/>
  <c r="G35" i="20"/>
  <c r="I35" i="20" s="1"/>
  <c r="H10" i="20"/>
  <c r="J10" i="20" s="1"/>
  <c r="G85" i="20"/>
  <c r="I85" i="20" s="1"/>
  <c r="G50" i="20"/>
  <c r="I50" i="20" s="1"/>
  <c r="G29" i="20"/>
  <c r="I29" i="20" s="1"/>
  <c r="G13" i="20"/>
  <c r="I13" i="20" s="1"/>
  <c r="H12" i="20"/>
  <c r="J12" i="20" s="1"/>
  <c r="G78" i="20"/>
  <c r="I78" i="20" s="1"/>
  <c r="H86" i="20"/>
  <c r="J86" i="20" s="1"/>
  <c r="H94" i="20"/>
  <c r="J94" i="20" s="1"/>
  <c r="H70" i="20"/>
  <c r="J70" i="20" s="1"/>
  <c r="H8" i="20"/>
  <c r="J8" i="20" s="1"/>
  <c r="G54" i="20"/>
  <c r="I54" i="20" s="1"/>
  <c r="H7" i="20"/>
  <c r="J7" i="20" s="1"/>
  <c r="H27" i="20"/>
  <c r="J27" i="20" s="1"/>
  <c r="H93" i="20"/>
  <c r="J93" i="20" s="1"/>
  <c r="H58" i="20"/>
  <c r="J58" i="20" s="1"/>
  <c r="H33" i="20"/>
  <c r="J33" i="20" s="1"/>
  <c r="H17" i="20"/>
  <c r="J17" i="20" s="1"/>
  <c r="H15" i="20"/>
  <c r="J15" i="20" s="1"/>
  <c r="G31" i="20"/>
  <c r="I31" i="20" s="1"/>
  <c r="G74" i="20"/>
  <c r="I74" i="20" s="1"/>
  <c r="G42" i="20"/>
  <c r="I42" i="20" s="1"/>
  <c r="G25" i="20"/>
  <c r="I25" i="20" s="1"/>
  <c r="G2" i="20"/>
  <c r="I2" i="20" s="1"/>
  <c r="G82" i="20"/>
  <c r="I82" i="20" s="1"/>
  <c r="G90" i="20"/>
  <c r="I90" i="20" s="1"/>
  <c r="G5" i="20"/>
  <c r="I5" i="20" s="1"/>
  <c r="G39" i="20"/>
  <c r="I39" i="20" s="1"/>
  <c r="H20" i="20"/>
  <c r="J20" i="20" s="1"/>
  <c r="H36" i="20"/>
  <c r="J36" i="20" s="1"/>
  <c r="H64" i="20"/>
  <c r="J64" i="20" s="1"/>
  <c r="H95" i="20"/>
  <c r="J95" i="20" s="1"/>
  <c r="H55" i="20"/>
  <c r="J55" i="20" s="1"/>
  <c r="H71" i="20"/>
  <c r="J71" i="20" s="1"/>
  <c r="G7" i="20"/>
  <c r="I7" i="20" s="1"/>
  <c r="G8" i="20"/>
  <c r="I8" i="20" s="1"/>
  <c r="H22" i="20"/>
  <c r="J22" i="20" s="1"/>
  <c r="H52" i="20"/>
  <c r="J52" i="20" s="1"/>
  <c r="H83" i="20"/>
  <c r="J83" i="20" s="1"/>
  <c r="H49" i="20"/>
  <c r="J49" i="20" s="1"/>
  <c r="H65" i="20"/>
  <c r="J65" i="20" s="1"/>
  <c r="H80" i="20"/>
  <c r="J80" i="20" s="1"/>
  <c r="H96" i="20"/>
  <c r="J96" i="20" s="1"/>
  <c r="H85" i="20"/>
  <c r="J85" i="20" s="1"/>
  <c r="H50" i="20"/>
  <c r="J50" i="20" s="1"/>
  <c r="H29" i="20"/>
  <c r="J29" i="20" s="1"/>
  <c r="H13" i="20"/>
  <c r="J13" i="20" s="1"/>
  <c r="H31" i="20"/>
  <c r="J31" i="20" s="1"/>
  <c r="G4" i="20"/>
  <c r="I4" i="20" s="1"/>
  <c r="G66" i="20"/>
  <c r="I66" i="20" s="1"/>
  <c r="G37" i="20"/>
  <c r="I37" i="20" s="1"/>
  <c r="G21" i="20"/>
  <c r="I21" i="20" s="1"/>
  <c r="G6" i="20"/>
  <c r="I6" i="20" s="1"/>
  <c r="H9" i="20"/>
  <c r="J9" i="20" s="1"/>
  <c r="H16" i="20"/>
  <c r="J16" i="20" s="1"/>
  <c r="H24" i="20"/>
  <c r="J24" i="20" s="1"/>
  <c r="H32" i="20"/>
  <c r="J32" i="20" s="1"/>
  <c r="H40" i="20"/>
  <c r="J40" i="20" s="1"/>
  <c r="H56" i="20"/>
  <c r="J56" i="20" s="1"/>
  <c r="H72" i="20"/>
  <c r="J72" i="20" s="1"/>
  <c r="H87" i="20"/>
  <c r="J87" i="20" s="1"/>
  <c r="H43" i="20"/>
  <c r="J43" i="20" s="1"/>
  <c r="H51" i="20"/>
  <c r="J51" i="20" s="1"/>
  <c r="H59" i="20"/>
  <c r="J59" i="20" s="1"/>
  <c r="H67" i="20"/>
  <c r="J67" i="20" s="1"/>
  <c r="H75" i="20"/>
  <c r="J75" i="20" s="1"/>
  <c r="H82" i="20"/>
  <c r="J82" i="20" s="1"/>
  <c r="H90" i="20"/>
  <c r="J90" i="20" s="1"/>
  <c r="H39" i="20"/>
  <c r="J39" i="20" s="1"/>
  <c r="G89" i="20"/>
  <c r="I89" i="20" s="1"/>
  <c r="G27" i="20"/>
  <c r="I27" i="20" s="1"/>
  <c r="H62" i="20"/>
  <c r="J62" i="20" s="1"/>
  <c r="H28" i="20"/>
  <c r="J28" i="20" s="1"/>
  <c r="H48" i="20"/>
  <c r="J48" i="20" s="1"/>
  <c r="H79" i="20"/>
  <c r="J79" i="20" s="1"/>
  <c r="H47" i="20"/>
  <c r="J47" i="20" s="1"/>
  <c r="H63" i="20"/>
  <c r="J63" i="20" s="1"/>
  <c r="H35" i="20"/>
  <c r="J35" i="20" s="1"/>
  <c r="G70" i="20"/>
  <c r="I70" i="20" s="1"/>
  <c r="G11" i="20"/>
  <c r="I11" i="20" s="1"/>
  <c r="H14" i="20"/>
  <c r="J14" i="20" s="1"/>
  <c r="H30" i="20"/>
  <c r="J30" i="20" s="1"/>
  <c r="H38" i="20"/>
  <c r="J38" i="20" s="1"/>
  <c r="H68" i="20"/>
  <c r="J68" i="20" s="1"/>
  <c r="H41" i="20"/>
  <c r="J41" i="20" s="1"/>
  <c r="H57" i="20"/>
  <c r="J57" i="20" s="1"/>
  <c r="H73" i="20"/>
  <c r="J73" i="20" s="1"/>
  <c r="H88" i="20"/>
  <c r="J88" i="20" s="1"/>
  <c r="H54" i="20"/>
  <c r="J54" i="20" s="1"/>
  <c r="H74" i="20"/>
  <c r="J74" i="20" s="1"/>
  <c r="H42" i="20"/>
  <c r="J42" i="20" s="1"/>
  <c r="H25" i="20"/>
  <c r="J25" i="20" s="1"/>
  <c r="G12" i="20"/>
  <c r="I12" i="20" s="1"/>
  <c r="H2" i="20"/>
  <c r="J2" i="20" s="1"/>
  <c r="G46" i="20"/>
  <c r="I46" i="20" s="1"/>
  <c r="G19" i="20"/>
  <c r="I19" i="20" s="1"/>
  <c r="G93" i="20"/>
  <c r="I93" i="20" s="1"/>
  <c r="G58" i="20"/>
  <c r="I58" i="20" s="1"/>
  <c r="G33" i="20"/>
  <c r="I33" i="20" s="1"/>
  <c r="G17" i="20"/>
  <c r="I17" i="20" s="1"/>
  <c r="H5" i="20"/>
  <c r="J5" i="20" s="1"/>
  <c r="G10" i="20"/>
  <c r="I10" i="20" s="1"/>
  <c r="H18" i="20"/>
  <c r="J18" i="20" s="1"/>
  <c r="H26" i="20"/>
  <c r="J26" i="20" s="1"/>
  <c r="H34" i="20"/>
  <c r="J34" i="20" s="1"/>
  <c r="H44" i="20"/>
  <c r="J44" i="20" s="1"/>
  <c r="H60" i="20"/>
  <c r="J60" i="20" s="1"/>
  <c r="H76" i="20"/>
  <c r="J76" i="20" s="1"/>
  <c r="H91" i="20"/>
  <c r="J91" i="20" s="1"/>
  <c r="G86" i="20"/>
  <c r="I86" i="20" s="1"/>
  <c r="G94" i="20"/>
  <c r="I94" i="20" s="1"/>
  <c r="H45" i="20"/>
  <c r="J45" i="20" s="1"/>
  <c r="H53" i="20"/>
  <c r="J53" i="20" s="1"/>
  <c r="H61" i="20"/>
  <c r="J61" i="20" s="1"/>
  <c r="H69" i="20"/>
  <c r="J69" i="20" s="1"/>
  <c r="H77" i="20"/>
  <c r="H84" i="20"/>
  <c r="J84" i="20" s="1"/>
  <c r="H92" i="20"/>
  <c r="J92" i="20" s="1"/>
  <c r="H81" i="20"/>
  <c r="J81" i="20" s="1"/>
  <c r="H23" i="20"/>
  <c r="J23" i="20" s="1"/>
  <c r="H78" i="20"/>
  <c r="G15" i="20"/>
  <c r="I15" i="20" s="1"/>
  <c r="G3" i="20"/>
  <c r="I3" i="20" s="1"/>
  <c r="H72" i="19"/>
  <c r="J72" i="19" s="1"/>
  <c r="H8" i="19"/>
  <c r="J8" i="19" s="1"/>
  <c r="G62" i="19"/>
  <c r="I62" i="19" s="1"/>
  <c r="H45" i="19"/>
  <c r="J45" i="19" s="1"/>
  <c r="H40" i="19"/>
  <c r="J40" i="19" s="1"/>
  <c r="G60" i="19"/>
  <c r="I60" i="19" s="1"/>
  <c r="G34" i="19"/>
  <c r="I34" i="19" s="1"/>
  <c r="G7" i="19"/>
  <c r="I7" i="19" s="1"/>
  <c r="G54" i="19"/>
  <c r="I54" i="19" s="1"/>
  <c r="H46" i="19"/>
  <c r="J46" i="19" s="1"/>
  <c r="H56" i="19"/>
  <c r="J56" i="19" s="1"/>
  <c r="H65" i="19"/>
  <c r="J65" i="19" s="1"/>
  <c r="G24" i="19"/>
  <c r="I24" i="19" s="1"/>
  <c r="H17" i="19"/>
  <c r="J17" i="19" s="1"/>
  <c r="H43" i="19"/>
  <c r="J43" i="19" s="1"/>
  <c r="H81" i="19"/>
  <c r="J81" i="19" s="1"/>
  <c r="H35" i="19"/>
  <c r="J35" i="19" s="1"/>
  <c r="H18" i="19"/>
  <c r="J18" i="19" s="1"/>
  <c r="H19" i="19"/>
  <c r="J19" i="19" s="1"/>
  <c r="H33" i="19"/>
  <c r="J33" i="19" s="1"/>
  <c r="H77" i="19"/>
  <c r="G89" i="19"/>
  <c r="I89" i="19" s="1"/>
  <c r="G13" i="19"/>
  <c r="I13" i="19" s="1"/>
  <c r="G21" i="19"/>
  <c r="I21" i="19" s="1"/>
  <c r="G64" i="19"/>
  <c r="I64" i="19" s="1"/>
  <c r="H36" i="19"/>
  <c r="J36" i="19" s="1"/>
  <c r="G42" i="19"/>
  <c r="I42" i="19" s="1"/>
  <c r="G74" i="19"/>
  <c r="I74" i="19" s="1"/>
  <c r="G37" i="19"/>
  <c r="I37" i="19" s="1"/>
  <c r="G44" i="19"/>
  <c r="I44" i="19" s="1"/>
  <c r="H58" i="19"/>
  <c r="J58" i="19" s="1"/>
  <c r="H67" i="19"/>
  <c r="J67" i="19" s="1"/>
  <c r="G76" i="19"/>
  <c r="I76" i="19" s="1"/>
  <c r="H86" i="19"/>
  <c r="J86" i="19" s="1"/>
  <c r="G47" i="19"/>
  <c r="I47" i="19" s="1"/>
  <c r="G55" i="19"/>
  <c r="I55" i="19" s="1"/>
  <c r="G71" i="19"/>
  <c r="I71" i="19" s="1"/>
  <c r="G80" i="19"/>
  <c r="I80" i="19" s="1"/>
  <c r="G88" i="19"/>
  <c r="I88" i="19" s="1"/>
  <c r="G96" i="19"/>
  <c r="I96" i="19" s="1"/>
  <c r="G20" i="19"/>
  <c r="I20" i="19" s="1"/>
  <c r="G32" i="19"/>
  <c r="I32" i="19" s="1"/>
  <c r="G14" i="19"/>
  <c r="I14" i="19" s="1"/>
  <c r="H53" i="19"/>
  <c r="J53" i="19" s="1"/>
  <c r="H27" i="19"/>
  <c r="J27" i="19" s="1"/>
  <c r="H6" i="19"/>
  <c r="J6" i="19" s="1"/>
  <c r="H22" i="19"/>
  <c r="J22" i="19" s="1"/>
  <c r="H25" i="19"/>
  <c r="J25" i="19" s="1"/>
  <c r="H11" i="19"/>
  <c r="J11" i="19" s="1"/>
  <c r="H75" i="19"/>
  <c r="J75" i="19" s="1"/>
  <c r="H69" i="19"/>
  <c r="J69" i="19" s="1"/>
  <c r="G28" i="19"/>
  <c r="I28" i="19" s="1"/>
  <c r="G5" i="19"/>
  <c r="I5" i="19" s="1"/>
  <c r="H61" i="19"/>
  <c r="J61" i="19" s="1"/>
  <c r="H79" i="19"/>
  <c r="G15" i="19"/>
  <c r="I15" i="19" s="1"/>
  <c r="G23" i="19"/>
  <c r="I23" i="19" s="1"/>
  <c r="H38" i="19"/>
  <c r="J38" i="19" s="1"/>
  <c r="G66" i="19"/>
  <c r="I66" i="19" s="1"/>
  <c r="H83" i="19"/>
  <c r="J83" i="19" s="1"/>
  <c r="H92" i="19"/>
  <c r="J92" i="19" s="1"/>
  <c r="G31" i="19"/>
  <c r="I31" i="19" s="1"/>
  <c r="G39" i="19"/>
  <c r="I39" i="19" s="1"/>
  <c r="H50" i="19"/>
  <c r="J50" i="19" s="1"/>
  <c r="H59" i="19"/>
  <c r="J59" i="19" s="1"/>
  <c r="G68" i="19"/>
  <c r="I68" i="19" s="1"/>
  <c r="G78" i="19"/>
  <c r="I78" i="19" s="1"/>
  <c r="G87" i="19"/>
  <c r="I87" i="19" s="1"/>
  <c r="G41" i="19"/>
  <c r="I41" i="19" s="1"/>
  <c r="G49" i="19"/>
  <c r="I49" i="19" s="1"/>
  <c r="G73" i="19"/>
  <c r="I73" i="19" s="1"/>
  <c r="G82" i="19"/>
  <c r="I82" i="19" s="1"/>
  <c r="G90" i="19"/>
  <c r="I90" i="19" s="1"/>
  <c r="G26" i="19"/>
  <c r="I26" i="19" s="1"/>
  <c r="G10" i="19"/>
  <c r="I10" i="19" s="1"/>
  <c r="H16" i="19"/>
  <c r="J16" i="19" s="1"/>
  <c r="G3" i="19"/>
  <c r="I3" i="19" s="1"/>
  <c r="G4" i="19"/>
  <c r="I4" i="19" s="1"/>
  <c r="G29" i="19"/>
  <c r="I29" i="19" s="1"/>
  <c r="H12" i="19"/>
  <c r="J12" i="19" s="1"/>
  <c r="H14" i="19"/>
  <c r="J14" i="19" s="1"/>
  <c r="H5" i="19"/>
  <c r="J5" i="19" s="1"/>
  <c r="H13" i="19"/>
  <c r="J13" i="19" s="1"/>
  <c r="H37" i="19"/>
  <c r="J37" i="19" s="1"/>
  <c r="H76" i="19"/>
  <c r="J76" i="19" s="1"/>
  <c r="H7" i="19"/>
  <c r="J7" i="19" s="1"/>
  <c r="H71" i="19"/>
  <c r="J71" i="19" s="1"/>
  <c r="H48" i="19"/>
  <c r="J48" i="19" s="1"/>
  <c r="G65" i="19"/>
  <c r="I65" i="19" s="1"/>
  <c r="H20" i="19"/>
  <c r="J20" i="19" s="1"/>
  <c r="G46" i="19"/>
  <c r="I46" i="19" s="1"/>
  <c r="G6" i="19"/>
  <c r="I6" i="19" s="1"/>
  <c r="H26" i="19"/>
  <c r="J26" i="19" s="1"/>
  <c r="H15" i="19"/>
  <c r="J15" i="19" s="1"/>
  <c r="H23" i="19"/>
  <c r="J23" i="19" s="1"/>
  <c r="H68" i="19"/>
  <c r="J68" i="19" s="1"/>
  <c r="G81" i="19"/>
  <c r="I81" i="19" s="1"/>
  <c r="H80" i="19"/>
  <c r="G8" i="19"/>
  <c r="I8" i="19" s="1"/>
  <c r="G17" i="19"/>
  <c r="I17" i="19" s="1"/>
  <c r="G25" i="19"/>
  <c r="I25" i="19" s="1"/>
  <c r="H55" i="19"/>
  <c r="J55" i="19" s="1"/>
  <c r="H82" i="19"/>
  <c r="J82" i="19" s="1"/>
  <c r="H32" i="19"/>
  <c r="J32" i="19" s="1"/>
  <c r="H49" i="19"/>
  <c r="J49" i="19" s="1"/>
  <c r="G58" i="19"/>
  <c r="I58" i="19" s="1"/>
  <c r="G33" i="19"/>
  <c r="I33" i="19" s="1"/>
  <c r="H42" i="19"/>
  <c r="J42" i="19" s="1"/>
  <c r="H74" i="19"/>
  <c r="J74" i="19" s="1"/>
  <c r="G79" i="19"/>
  <c r="I79" i="19" s="1"/>
  <c r="H93" i="19"/>
  <c r="J93" i="19" s="1"/>
  <c r="G43" i="19"/>
  <c r="I43" i="19" s="1"/>
  <c r="G51" i="19"/>
  <c r="I51" i="19" s="1"/>
  <c r="G59" i="19"/>
  <c r="I59" i="19" s="1"/>
  <c r="G67" i="19"/>
  <c r="I67" i="19" s="1"/>
  <c r="G75" i="19"/>
  <c r="I75" i="19" s="1"/>
  <c r="G84" i="19"/>
  <c r="I84" i="19" s="1"/>
  <c r="G92" i="19"/>
  <c r="I92" i="19" s="1"/>
  <c r="H90" i="19"/>
  <c r="J90" i="19" s="1"/>
  <c r="H47" i="19"/>
  <c r="J47" i="19" s="1"/>
  <c r="G22" i="19"/>
  <c r="I22" i="19" s="1"/>
  <c r="G2" i="19"/>
  <c r="I2" i="19" s="1"/>
  <c r="H39" i="19"/>
  <c r="J39" i="19" s="1"/>
  <c r="G11" i="19"/>
  <c r="I11" i="19" s="1"/>
  <c r="G83" i="19"/>
  <c r="I83" i="19" s="1"/>
  <c r="G72" i="19"/>
  <c r="I72" i="19" s="1"/>
  <c r="H91" i="19"/>
  <c r="J91" i="19" s="1"/>
  <c r="G95" i="19"/>
  <c r="I95" i="19" s="1"/>
  <c r="H63" i="19"/>
  <c r="J63" i="19" s="1"/>
  <c r="H21" i="19"/>
  <c r="J21" i="19" s="1"/>
  <c r="H96" i="19"/>
  <c r="J96" i="19" s="1"/>
  <c r="H30" i="19"/>
  <c r="J30" i="19" s="1"/>
  <c r="G57" i="19"/>
  <c r="I57" i="19" s="1"/>
  <c r="H54" i="19"/>
  <c r="J54" i="19" s="1"/>
  <c r="G56" i="19"/>
  <c r="I56" i="19" s="1"/>
  <c r="H10" i="19"/>
  <c r="J10" i="19" s="1"/>
  <c r="H44" i="19"/>
  <c r="J44" i="19" s="1"/>
  <c r="H78" i="19"/>
  <c r="H88" i="19"/>
  <c r="J88" i="19" s="1"/>
  <c r="H87" i="19"/>
  <c r="J87" i="19" s="1"/>
  <c r="H3" i="19"/>
  <c r="J3" i="19" s="1"/>
  <c r="G19" i="19"/>
  <c r="I19" i="19" s="1"/>
  <c r="H28" i="19"/>
  <c r="J28" i="19" s="1"/>
  <c r="G38" i="19"/>
  <c r="I38" i="19" s="1"/>
  <c r="H62" i="19"/>
  <c r="J62" i="19" s="1"/>
  <c r="H89" i="19"/>
  <c r="J89" i="19" s="1"/>
  <c r="H34" i="19"/>
  <c r="J34" i="19" s="1"/>
  <c r="H41" i="19"/>
  <c r="J41" i="19" s="1"/>
  <c r="G50" i="19"/>
  <c r="I50" i="19" s="1"/>
  <c r="H64" i="19"/>
  <c r="J64" i="19" s="1"/>
  <c r="H73" i="19"/>
  <c r="J73" i="19" s="1"/>
  <c r="G27" i="19"/>
  <c r="I27" i="19" s="1"/>
  <c r="G35" i="19"/>
  <c r="I35" i="19" s="1"/>
  <c r="G52" i="19"/>
  <c r="I52" i="19" s="1"/>
  <c r="H66" i="19"/>
  <c r="J66" i="19" s="1"/>
  <c r="H85" i="19"/>
  <c r="J85" i="19" s="1"/>
  <c r="G45" i="19"/>
  <c r="I45" i="19" s="1"/>
  <c r="G53" i="19"/>
  <c r="I53" i="19" s="1"/>
  <c r="G61" i="19"/>
  <c r="I61" i="19" s="1"/>
  <c r="G69" i="19"/>
  <c r="I69" i="19" s="1"/>
  <c r="G77" i="19"/>
  <c r="I77" i="19" s="1"/>
  <c r="G86" i="19"/>
  <c r="I86" i="19" s="1"/>
  <c r="G94" i="19"/>
  <c r="I94" i="19" s="1"/>
  <c r="G36" i="19"/>
  <c r="I36" i="19" s="1"/>
  <c r="G40" i="19"/>
  <c r="I40" i="19" s="1"/>
  <c r="G18" i="19"/>
  <c r="I18" i="19" s="1"/>
  <c r="H60" i="19"/>
  <c r="J60" i="19" s="1"/>
  <c r="H31" i="19"/>
  <c r="J31" i="19" s="1"/>
  <c r="H9" i="19"/>
  <c r="J9" i="19" s="1"/>
  <c r="H70" i="19"/>
  <c r="J70" i="19" s="1"/>
  <c r="G16" i="19"/>
  <c r="I16" i="19" s="1"/>
  <c r="H24" i="19"/>
  <c r="J24" i="19" s="1"/>
  <c r="O10" i="18"/>
  <c r="M10" i="18"/>
  <c r="Q10" i="18" s="1"/>
  <c r="O9" i="18"/>
  <c r="M9" i="18"/>
  <c r="Q9" i="18" s="1"/>
  <c r="O8" i="18"/>
  <c r="M8" i="18"/>
  <c r="O7" i="18"/>
  <c r="O6" i="18"/>
  <c r="O5" i="18"/>
  <c r="O4" i="18"/>
  <c r="O3" i="18"/>
  <c r="O2" i="18"/>
  <c r="S1" i="18"/>
  <c r="O1" i="18"/>
  <c r="M1" i="18"/>
  <c r="O10" i="17"/>
  <c r="M10" i="17"/>
  <c r="Q10" i="17" s="1"/>
  <c r="O9" i="17"/>
  <c r="M9" i="17"/>
  <c r="Q9" i="17" s="1"/>
  <c r="O8" i="17"/>
  <c r="O7" i="17"/>
  <c r="O6" i="17"/>
  <c r="O5" i="17"/>
  <c r="O4" i="17"/>
  <c r="O3" i="17"/>
  <c r="O2" i="17"/>
  <c r="S1" i="17"/>
  <c r="O1" i="17"/>
  <c r="M1" i="17"/>
  <c r="O10" i="16"/>
  <c r="M10" i="16"/>
  <c r="Q10" i="16" s="1"/>
  <c r="O9" i="16"/>
  <c r="M9" i="16"/>
  <c r="O8" i="16"/>
  <c r="M8" i="16"/>
  <c r="Q8" i="16" s="1"/>
  <c r="O7" i="16"/>
  <c r="O6" i="16"/>
  <c r="O5" i="16"/>
  <c r="O4" i="16"/>
  <c r="O3" i="16"/>
  <c r="O2" i="16"/>
  <c r="S1" i="16"/>
  <c r="O1" i="16"/>
  <c r="M1" i="16"/>
  <c r="M9" i="15"/>
  <c r="Q9" i="15" s="1"/>
  <c r="S1" i="15"/>
  <c r="O10" i="15"/>
  <c r="M10" i="15"/>
  <c r="Q10" i="15" s="1"/>
  <c r="O9" i="15"/>
  <c r="O8" i="15"/>
  <c r="O7" i="15"/>
  <c r="O6" i="15"/>
  <c r="O5" i="15"/>
  <c r="O4" i="15"/>
  <c r="O3" i="15"/>
  <c r="O2" i="15"/>
  <c r="O1" i="15"/>
  <c r="M1" i="15"/>
  <c r="H25" i="2"/>
  <c r="G25" i="2"/>
  <c r="F25" i="2"/>
  <c r="E25" i="2"/>
  <c r="H24" i="2"/>
  <c r="G24" i="2"/>
  <c r="F24" i="2"/>
  <c r="E24" i="2"/>
  <c r="H23" i="2"/>
  <c r="G23" i="2"/>
  <c r="F23" i="2"/>
  <c r="E23" i="2"/>
  <c r="H22" i="2"/>
  <c r="G22" i="2"/>
  <c r="F22" i="2"/>
  <c r="E22" i="2"/>
  <c r="G2" i="3"/>
  <c r="H2" i="3"/>
  <c r="I2" i="3"/>
  <c r="G3" i="3"/>
  <c r="H3" i="3"/>
  <c r="I3" i="3"/>
  <c r="G4" i="3"/>
  <c r="H4" i="3"/>
  <c r="I4" i="3"/>
  <c r="G5" i="3"/>
  <c r="H5" i="3"/>
  <c r="I5" i="3"/>
  <c r="G6" i="3"/>
  <c r="H6" i="3"/>
  <c r="I6" i="3"/>
  <c r="G7" i="3"/>
  <c r="H7" i="3"/>
  <c r="I7" i="3"/>
  <c r="G8" i="3"/>
  <c r="H8" i="3"/>
  <c r="I8" i="3"/>
  <c r="G9" i="3"/>
  <c r="H9" i="3"/>
  <c r="I9" i="3"/>
  <c r="G10" i="3"/>
  <c r="H10" i="3"/>
  <c r="I10" i="3"/>
  <c r="G11" i="3"/>
  <c r="H11" i="3"/>
  <c r="I11" i="3"/>
  <c r="G12" i="3"/>
  <c r="H12" i="3"/>
  <c r="I12" i="3"/>
  <c r="G13" i="3"/>
  <c r="H13" i="3"/>
  <c r="I13" i="3"/>
  <c r="G14" i="3"/>
  <c r="H14" i="3"/>
  <c r="I14" i="3"/>
  <c r="G15" i="3"/>
  <c r="H15" i="3"/>
  <c r="I15" i="3"/>
  <c r="G16" i="3"/>
  <c r="H16" i="3"/>
  <c r="I16" i="3"/>
  <c r="G17" i="3"/>
  <c r="H17" i="3"/>
  <c r="I17" i="3"/>
  <c r="G18" i="3"/>
  <c r="H18" i="3"/>
  <c r="I18" i="3"/>
  <c r="G19" i="3"/>
  <c r="H19" i="3"/>
  <c r="I19" i="3"/>
  <c r="G20" i="3"/>
  <c r="H20" i="3"/>
  <c r="I20" i="3"/>
  <c r="G21" i="3"/>
  <c r="H21" i="3"/>
  <c r="I21" i="3"/>
  <c r="G22" i="3"/>
  <c r="H22" i="3"/>
  <c r="I22" i="3"/>
  <c r="G23" i="3"/>
  <c r="H23" i="3"/>
  <c r="I23" i="3"/>
  <c r="G24" i="3"/>
  <c r="H24" i="3"/>
  <c r="I24" i="3"/>
  <c r="G25" i="3"/>
  <c r="H25" i="3"/>
  <c r="I25" i="3"/>
  <c r="G26" i="3"/>
  <c r="H26" i="3"/>
  <c r="I26" i="3"/>
  <c r="G27" i="3"/>
  <c r="H27" i="3"/>
  <c r="I27" i="3"/>
  <c r="G28" i="3"/>
  <c r="H28" i="3"/>
  <c r="I28" i="3"/>
  <c r="G29" i="3"/>
  <c r="H29" i="3"/>
  <c r="I29" i="3"/>
  <c r="G30" i="3"/>
  <c r="H30" i="3"/>
  <c r="I30" i="3"/>
  <c r="G31" i="3"/>
  <c r="H31" i="3"/>
  <c r="I31" i="3"/>
  <c r="G32" i="3"/>
  <c r="H32" i="3"/>
  <c r="I32" i="3"/>
  <c r="G33" i="3"/>
  <c r="H33" i="3"/>
  <c r="I33" i="3"/>
  <c r="G34" i="3"/>
  <c r="H34" i="3"/>
  <c r="I34" i="3"/>
  <c r="G35" i="3"/>
  <c r="H35" i="3"/>
  <c r="I35" i="3"/>
  <c r="G36" i="3"/>
  <c r="H36" i="3"/>
  <c r="I36" i="3"/>
  <c r="G37" i="3"/>
  <c r="H37" i="3"/>
  <c r="I37" i="3"/>
  <c r="G38" i="3"/>
  <c r="H38" i="3"/>
  <c r="I38" i="3"/>
  <c r="G39" i="3"/>
  <c r="H39" i="3"/>
  <c r="I39" i="3"/>
  <c r="G40" i="3"/>
  <c r="H40" i="3"/>
  <c r="I40" i="3"/>
  <c r="G41" i="3"/>
  <c r="H41" i="3"/>
  <c r="I41" i="3"/>
  <c r="G42" i="3"/>
  <c r="H42" i="3"/>
  <c r="I42" i="3"/>
  <c r="G43" i="3"/>
  <c r="H43" i="3"/>
  <c r="I43" i="3"/>
  <c r="G44" i="3"/>
  <c r="H44" i="3"/>
  <c r="I44" i="3"/>
  <c r="G45" i="3"/>
  <c r="H45" i="3"/>
  <c r="I45" i="3"/>
  <c r="G46" i="3"/>
  <c r="H46" i="3"/>
  <c r="I46" i="3"/>
  <c r="G47" i="3"/>
  <c r="H47" i="3"/>
  <c r="I47" i="3"/>
  <c r="G48" i="3"/>
  <c r="H48" i="3"/>
  <c r="I48" i="3"/>
  <c r="G49" i="3"/>
  <c r="H49" i="3"/>
  <c r="I49" i="3"/>
  <c r="G50" i="3"/>
  <c r="H50" i="3"/>
  <c r="I50" i="3"/>
  <c r="G51" i="3"/>
  <c r="H51" i="3"/>
  <c r="I51" i="3"/>
  <c r="G52" i="3"/>
  <c r="H52" i="3"/>
  <c r="I52" i="3"/>
  <c r="G53" i="3"/>
  <c r="H53" i="3"/>
  <c r="I53" i="3"/>
  <c r="G54" i="3"/>
  <c r="H54" i="3"/>
  <c r="I54" i="3"/>
  <c r="G55" i="3"/>
  <c r="H55" i="3"/>
  <c r="I55" i="3"/>
  <c r="G56" i="3"/>
  <c r="H56" i="3"/>
  <c r="I56" i="3"/>
  <c r="G57" i="3"/>
  <c r="H57" i="3"/>
  <c r="I57" i="3"/>
  <c r="G58" i="3"/>
  <c r="H58" i="3"/>
  <c r="I58" i="3"/>
  <c r="G59" i="3"/>
  <c r="H59" i="3"/>
  <c r="I59" i="3"/>
  <c r="G60" i="3"/>
  <c r="H60" i="3"/>
  <c r="I60" i="3"/>
  <c r="G61" i="3"/>
  <c r="H61" i="3"/>
  <c r="I61" i="3"/>
  <c r="G62" i="3"/>
  <c r="H62" i="3"/>
  <c r="I62" i="3"/>
  <c r="G63" i="3"/>
  <c r="H63" i="3"/>
  <c r="I63" i="3"/>
  <c r="G64" i="3"/>
  <c r="H64" i="3"/>
  <c r="I64" i="3"/>
  <c r="G65" i="3"/>
  <c r="H65" i="3"/>
  <c r="I65" i="3"/>
  <c r="G66" i="3"/>
  <c r="H66" i="3"/>
  <c r="I66" i="3"/>
  <c r="G67" i="3"/>
  <c r="H67" i="3"/>
  <c r="I67" i="3"/>
  <c r="G68" i="3"/>
  <c r="H68" i="3"/>
  <c r="I68" i="3"/>
  <c r="G69" i="3"/>
  <c r="H69" i="3"/>
  <c r="I69" i="3"/>
  <c r="G70" i="3"/>
  <c r="H70" i="3"/>
  <c r="I70" i="3"/>
  <c r="G71" i="3"/>
  <c r="H71" i="3"/>
  <c r="I71" i="3"/>
  <c r="G72" i="3"/>
  <c r="H72" i="3"/>
  <c r="I72" i="3"/>
  <c r="G73" i="3"/>
  <c r="H73" i="3"/>
  <c r="I73" i="3"/>
  <c r="G74" i="3"/>
  <c r="H74" i="3"/>
  <c r="I74" i="3"/>
  <c r="G75" i="3"/>
  <c r="H75" i="3"/>
  <c r="I75" i="3"/>
  <c r="G76" i="3"/>
  <c r="H76" i="3"/>
  <c r="I76" i="3"/>
  <c r="G77" i="3"/>
  <c r="H77" i="3"/>
  <c r="I77" i="3"/>
  <c r="G78" i="3"/>
  <c r="H78" i="3"/>
  <c r="I78" i="3"/>
  <c r="G79" i="3"/>
  <c r="H79" i="3"/>
  <c r="I79" i="3"/>
  <c r="G80" i="3"/>
  <c r="H80" i="3"/>
  <c r="I80" i="3"/>
  <c r="G81" i="3"/>
  <c r="H81" i="3"/>
  <c r="I81" i="3"/>
  <c r="G82" i="3"/>
  <c r="H82" i="3"/>
  <c r="I82" i="3"/>
  <c r="G83" i="3"/>
  <c r="H83" i="3"/>
  <c r="I83" i="3"/>
  <c r="G84" i="3"/>
  <c r="H84" i="3"/>
  <c r="I84" i="3"/>
  <c r="G85" i="3"/>
  <c r="H85" i="3"/>
  <c r="I85" i="3"/>
  <c r="G86" i="3"/>
  <c r="H86" i="3"/>
  <c r="I86" i="3"/>
  <c r="G87" i="3"/>
  <c r="H87" i="3"/>
  <c r="I87" i="3"/>
  <c r="G88" i="3"/>
  <c r="H88" i="3"/>
  <c r="I88" i="3"/>
  <c r="G89" i="3"/>
  <c r="H89" i="3"/>
  <c r="I89" i="3"/>
  <c r="G90" i="3"/>
  <c r="H90" i="3"/>
  <c r="I90" i="3"/>
  <c r="G91" i="3"/>
  <c r="H91" i="3"/>
  <c r="I91" i="3"/>
  <c r="G92" i="3"/>
  <c r="H92" i="3"/>
  <c r="I92" i="3"/>
  <c r="G93" i="3"/>
  <c r="H93" i="3"/>
  <c r="I93" i="3"/>
  <c r="G94" i="3"/>
  <c r="H94" i="3"/>
  <c r="I94" i="3"/>
  <c r="G95" i="3"/>
  <c r="H95" i="3"/>
  <c r="I95" i="3"/>
  <c r="G1" i="3"/>
  <c r="H1" i="3"/>
  <c r="I1" i="3"/>
  <c r="F2" i="3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1" i="3"/>
  <c r="M9" i="12"/>
  <c r="Q9" i="12" s="1"/>
  <c r="S1" i="12"/>
  <c r="M10" i="12"/>
  <c r="Q10" i="12" s="1"/>
  <c r="M8" i="11"/>
  <c r="Q8" i="11" s="1"/>
  <c r="M9" i="11"/>
  <c r="S1" i="11"/>
  <c r="M7" i="8"/>
  <c r="Q7" i="8" s="1"/>
  <c r="M9" i="8"/>
  <c r="Q9" i="8" s="1"/>
  <c r="S1" i="8"/>
  <c r="M10" i="8"/>
  <c r="M9" i="7"/>
  <c r="S1" i="7"/>
  <c r="M10" i="7"/>
  <c r="Q10" i="7" s="1"/>
  <c r="M9" i="6"/>
  <c r="Q9" i="6" s="1"/>
  <c r="S1" i="6"/>
  <c r="M10" i="6"/>
  <c r="Q10" i="6" s="1"/>
  <c r="M9" i="5"/>
  <c r="S1" i="5"/>
  <c r="M10" i="5"/>
  <c r="Q10" i="5" s="1"/>
  <c r="S1" i="4"/>
  <c r="M11" i="4"/>
  <c r="M9" i="4"/>
  <c r="M10" i="4"/>
  <c r="Q10" i="4" s="1"/>
  <c r="S1" i="13"/>
  <c r="S1" i="1"/>
  <c r="M1" i="13"/>
  <c r="M9" i="1"/>
  <c r="M10" i="1"/>
  <c r="M9" i="14"/>
  <c r="M10" i="14"/>
  <c r="O10" i="14"/>
  <c r="O9" i="14"/>
  <c r="O8" i="14"/>
  <c r="M8" i="14"/>
  <c r="O7" i="14"/>
  <c r="M7" i="14"/>
  <c r="Q7" i="14" s="1"/>
  <c r="O6" i="14"/>
  <c r="M6" i="14"/>
  <c r="Q6" i="14" s="1"/>
  <c r="O5" i="14"/>
  <c r="M5" i="14"/>
  <c r="Q5" i="14" s="1"/>
  <c r="O4" i="14"/>
  <c r="M4" i="14"/>
  <c r="O3" i="14"/>
  <c r="M3" i="14"/>
  <c r="Q3" i="14" s="1"/>
  <c r="O2" i="14"/>
  <c r="M2" i="14"/>
  <c r="Q2" i="14" s="1"/>
  <c r="O1" i="14"/>
  <c r="M1" i="14"/>
  <c r="M9" i="13"/>
  <c r="M10" i="13"/>
  <c r="Q10" i="13" s="1"/>
  <c r="O10" i="13"/>
  <c r="O9" i="13"/>
  <c r="O8" i="13"/>
  <c r="O7" i="13"/>
  <c r="O6" i="13"/>
  <c r="O5" i="13"/>
  <c r="O4" i="13"/>
  <c r="O3" i="13"/>
  <c r="O2" i="13"/>
  <c r="O1" i="13"/>
  <c r="O10" i="12"/>
  <c r="O9" i="12"/>
  <c r="O8" i="12"/>
  <c r="M8" i="12"/>
  <c r="Q8" i="12" s="1"/>
  <c r="O7" i="12"/>
  <c r="O6" i="12"/>
  <c r="O5" i="12"/>
  <c r="O4" i="12"/>
  <c r="O3" i="12"/>
  <c r="O2" i="12"/>
  <c r="O1" i="12"/>
  <c r="M1" i="12"/>
  <c r="M10" i="11"/>
  <c r="O10" i="11"/>
  <c r="O9" i="11"/>
  <c r="O8" i="11"/>
  <c r="O7" i="11"/>
  <c r="O6" i="11"/>
  <c r="O5" i="11"/>
  <c r="O4" i="11"/>
  <c r="O3" i="11"/>
  <c r="O2" i="11"/>
  <c r="O1" i="11"/>
  <c r="M1" i="11"/>
  <c r="Q1" i="11" s="1"/>
  <c r="M8" i="1"/>
  <c r="F26" i="2"/>
  <c r="H26" i="2"/>
  <c r="G26" i="2"/>
  <c r="G20" i="2"/>
  <c r="F20" i="2"/>
  <c r="H19" i="2"/>
  <c r="G19" i="2"/>
  <c r="F19" i="2"/>
  <c r="E19" i="2"/>
  <c r="V2" i="3"/>
  <c r="W2" i="3"/>
  <c r="V3" i="3"/>
  <c r="W3" i="3"/>
  <c r="V4" i="3"/>
  <c r="W4" i="3"/>
  <c r="V5" i="3"/>
  <c r="W5" i="3"/>
  <c r="V6" i="3"/>
  <c r="W6" i="3"/>
  <c r="V7" i="3"/>
  <c r="W7" i="3"/>
  <c r="V8" i="3"/>
  <c r="W8" i="3"/>
  <c r="V9" i="3"/>
  <c r="W9" i="3"/>
  <c r="V10" i="3"/>
  <c r="W10" i="3"/>
  <c r="V11" i="3"/>
  <c r="W11" i="3"/>
  <c r="V12" i="3"/>
  <c r="W12" i="3"/>
  <c r="V13" i="3"/>
  <c r="W13" i="3"/>
  <c r="V14" i="3"/>
  <c r="W14" i="3"/>
  <c r="V15" i="3"/>
  <c r="W15" i="3"/>
  <c r="V16" i="3"/>
  <c r="W16" i="3"/>
  <c r="V17" i="3"/>
  <c r="W17" i="3"/>
  <c r="V18" i="3"/>
  <c r="W18" i="3"/>
  <c r="V19" i="3"/>
  <c r="W19" i="3"/>
  <c r="V20" i="3"/>
  <c r="W20" i="3"/>
  <c r="V21" i="3"/>
  <c r="W21" i="3"/>
  <c r="V22" i="3"/>
  <c r="W22" i="3"/>
  <c r="V23" i="3"/>
  <c r="W23" i="3"/>
  <c r="V24" i="3"/>
  <c r="W24" i="3"/>
  <c r="V25" i="3"/>
  <c r="W25" i="3"/>
  <c r="V26" i="3"/>
  <c r="W26" i="3"/>
  <c r="V27" i="3"/>
  <c r="W27" i="3"/>
  <c r="V28" i="3"/>
  <c r="W28" i="3"/>
  <c r="V29" i="3"/>
  <c r="W29" i="3"/>
  <c r="V30" i="3"/>
  <c r="W30" i="3"/>
  <c r="V31" i="3"/>
  <c r="W31" i="3"/>
  <c r="V32" i="3"/>
  <c r="W32" i="3"/>
  <c r="V33" i="3"/>
  <c r="W33" i="3"/>
  <c r="V34" i="3"/>
  <c r="W34" i="3"/>
  <c r="V35" i="3"/>
  <c r="W35" i="3"/>
  <c r="V36" i="3"/>
  <c r="W36" i="3"/>
  <c r="V37" i="3"/>
  <c r="W37" i="3"/>
  <c r="V38" i="3"/>
  <c r="W38" i="3"/>
  <c r="V39" i="3"/>
  <c r="W39" i="3"/>
  <c r="V40" i="3"/>
  <c r="W40" i="3"/>
  <c r="V41" i="3"/>
  <c r="W41" i="3"/>
  <c r="V42" i="3"/>
  <c r="W42" i="3"/>
  <c r="V43" i="3"/>
  <c r="W43" i="3"/>
  <c r="V44" i="3"/>
  <c r="W44" i="3"/>
  <c r="V45" i="3"/>
  <c r="W45" i="3"/>
  <c r="V46" i="3"/>
  <c r="W46" i="3"/>
  <c r="V47" i="3"/>
  <c r="W47" i="3"/>
  <c r="V48" i="3"/>
  <c r="W48" i="3"/>
  <c r="V49" i="3"/>
  <c r="W49" i="3"/>
  <c r="V50" i="3"/>
  <c r="W50" i="3"/>
  <c r="V51" i="3"/>
  <c r="W51" i="3"/>
  <c r="V52" i="3"/>
  <c r="W52" i="3"/>
  <c r="V53" i="3"/>
  <c r="W53" i="3"/>
  <c r="V54" i="3"/>
  <c r="W54" i="3"/>
  <c r="V55" i="3"/>
  <c r="W55" i="3"/>
  <c r="V56" i="3"/>
  <c r="W56" i="3"/>
  <c r="V57" i="3"/>
  <c r="W57" i="3"/>
  <c r="V58" i="3"/>
  <c r="W58" i="3"/>
  <c r="V59" i="3"/>
  <c r="W59" i="3"/>
  <c r="V60" i="3"/>
  <c r="W60" i="3"/>
  <c r="V61" i="3"/>
  <c r="W61" i="3"/>
  <c r="V62" i="3"/>
  <c r="W62" i="3"/>
  <c r="V63" i="3"/>
  <c r="W63" i="3"/>
  <c r="V64" i="3"/>
  <c r="W64" i="3"/>
  <c r="V65" i="3"/>
  <c r="W65" i="3"/>
  <c r="V66" i="3"/>
  <c r="W66" i="3"/>
  <c r="V67" i="3"/>
  <c r="W67" i="3"/>
  <c r="V68" i="3"/>
  <c r="W68" i="3"/>
  <c r="V69" i="3"/>
  <c r="W69" i="3"/>
  <c r="V70" i="3"/>
  <c r="W70" i="3"/>
  <c r="V71" i="3"/>
  <c r="W71" i="3"/>
  <c r="V72" i="3"/>
  <c r="W72" i="3"/>
  <c r="V73" i="3"/>
  <c r="W73" i="3"/>
  <c r="V74" i="3"/>
  <c r="W74" i="3"/>
  <c r="V75" i="3"/>
  <c r="W75" i="3"/>
  <c r="V76" i="3"/>
  <c r="W76" i="3"/>
  <c r="V77" i="3"/>
  <c r="W77" i="3"/>
  <c r="V78" i="3"/>
  <c r="W78" i="3"/>
  <c r="V79" i="3"/>
  <c r="W79" i="3"/>
  <c r="V80" i="3"/>
  <c r="W80" i="3"/>
  <c r="V81" i="3"/>
  <c r="W81" i="3"/>
  <c r="V82" i="3"/>
  <c r="W82" i="3"/>
  <c r="V83" i="3"/>
  <c r="W83" i="3"/>
  <c r="V84" i="3"/>
  <c r="W84" i="3"/>
  <c r="V85" i="3"/>
  <c r="W85" i="3"/>
  <c r="V86" i="3"/>
  <c r="W86" i="3"/>
  <c r="V87" i="3"/>
  <c r="W87" i="3"/>
  <c r="V88" i="3"/>
  <c r="W88" i="3"/>
  <c r="V89" i="3"/>
  <c r="W89" i="3"/>
  <c r="V90" i="3"/>
  <c r="W90" i="3"/>
  <c r="V91" i="3"/>
  <c r="W91" i="3"/>
  <c r="V92" i="3"/>
  <c r="W92" i="3"/>
  <c r="V93" i="3"/>
  <c r="W93" i="3"/>
  <c r="V94" i="3"/>
  <c r="W94" i="3"/>
  <c r="V95" i="3"/>
  <c r="W95" i="3"/>
  <c r="V1" i="3"/>
  <c r="W1" i="3"/>
  <c r="U2" i="3"/>
  <c r="U3" i="3"/>
  <c r="U4" i="3"/>
  <c r="U5" i="3"/>
  <c r="U6" i="3"/>
  <c r="U7" i="3"/>
  <c r="U8" i="3"/>
  <c r="U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0" i="3"/>
  <c r="U31" i="3"/>
  <c r="U32" i="3"/>
  <c r="U33" i="3"/>
  <c r="U34" i="3"/>
  <c r="U35" i="3"/>
  <c r="U36" i="3"/>
  <c r="U37" i="3"/>
  <c r="U38" i="3"/>
  <c r="U39" i="3"/>
  <c r="U40" i="3"/>
  <c r="U41" i="3"/>
  <c r="U42" i="3"/>
  <c r="U43" i="3"/>
  <c r="U44" i="3"/>
  <c r="U45" i="3"/>
  <c r="U46" i="3"/>
  <c r="U47" i="3"/>
  <c r="U48" i="3"/>
  <c r="U49" i="3"/>
  <c r="U50" i="3"/>
  <c r="U51" i="3"/>
  <c r="U52" i="3"/>
  <c r="U53" i="3"/>
  <c r="U54" i="3"/>
  <c r="U55" i="3"/>
  <c r="U56" i="3"/>
  <c r="U57" i="3"/>
  <c r="U58" i="3"/>
  <c r="U59" i="3"/>
  <c r="U60" i="3"/>
  <c r="U61" i="3"/>
  <c r="U62" i="3"/>
  <c r="U63" i="3"/>
  <c r="U64" i="3"/>
  <c r="U65" i="3"/>
  <c r="U66" i="3"/>
  <c r="U67" i="3"/>
  <c r="U68" i="3"/>
  <c r="U69" i="3"/>
  <c r="U70" i="3"/>
  <c r="U71" i="3"/>
  <c r="U72" i="3"/>
  <c r="U73" i="3"/>
  <c r="U74" i="3"/>
  <c r="U75" i="3"/>
  <c r="U76" i="3"/>
  <c r="U77" i="3"/>
  <c r="U78" i="3"/>
  <c r="U79" i="3"/>
  <c r="U80" i="3"/>
  <c r="U81" i="3"/>
  <c r="U82" i="3"/>
  <c r="U83" i="3"/>
  <c r="U84" i="3"/>
  <c r="U85" i="3"/>
  <c r="U86" i="3"/>
  <c r="U87" i="3"/>
  <c r="U88" i="3"/>
  <c r="U89" i="3"/>
  <c r="U90" i="3"/>
  <c r="U91" i="3"/>
  <c r="U92" i="3"/>
  <c r="U93" i="3"/>
  <c r="U94" i="3"/>
  <c r="U95" i="3"/>
  <c r="U1" i="3"/>
  <c r="M1" i="1"/>
  <c r="E14" i="2"/>
  <c r="E15" i="2"/>
  <c r="E16" i="2"/>
  <c r="E17" i="2"/>
  <c r="E18" i="2"/>
  <c r="E13" i="2"/>
  <c r="O10" i="8"/>
  <c r="O9" i="8"/>
  <c r="O8" i="8"/>
  <c r="M8" i="8"/>
  <c r="O7" i="8"/>
  <c r="O6" i="8"/>
  <c r="O5" i="8"/>
  <c r="O4" i="8"/>
  <c r="O3" i="8"/>
  <c r="O2" i="8"/>
  <c r="O1" i="8"/>
  <c r="M1" i="8"/>
  <c r="O10" i="7"/>
  <c r="O9" i="7"/>
  <c r="O8" i="7"/>
  <c r="O7" i="7"/>
  <c r="O6" i="7"/>
  <c r="O5" i="7"/>
  <c r="O4" i="7"/>
  <c r="O3" i="7"/>
  <c r="O2" i="7"/>
  <c r="O1" i="7"/>
  <c r="M1" i="7"/>
  <c r="O10" i="6"/>
  <c r="O9" i="6"/>
  <c r="O8" i="6"/>
  <c r="M8" i="6"/>
  <c r="O7" i="6"/>
  <c r="O6" i="6"/>
  <c r="O5" i="6"/>
  <c r="O4" i="6"/>
  <c r="O3" i="6"/>
  <c r="O2" i="6"/>
  <c r="O1" i="6"/>
  <c r="M1" i="6"/>
  <c r="Q1" i="6" s="1"/>
  <c r="O10" i="5"/>
  <c r="O9" i="5"/>
  <c r="O8" i="5"/>
  <c r="M8" i="5"/>
  <c r="Q8" i="5" s="1"/>
  <c r="O7" i="5"/>
  <c r="O6" i="5"/>
  <c r="O5" i="5"/>
  <c r="O4" i="5"/>
  <c r="O3" i="5"/>
  <c r="O2" i="5"/>
  <c r="O1" i="5"/>
  <c r="M1" i="5"/>
  <c r="O10" i="4"/>
  <c r="O9" i="4"/>
  <c r="O8" i="4"/>
  <c r="M8" i="4"/>
  <c r="Q8" i="4" s="1"/>
  <c r="O7" i="4"/>
  <c r="O6" i="4"/>
  <c r="O5" i="4"/>
  <c r="O4" i="4"/>
  <c r="O3" i="4"/>
  <c r="O2" i="4"/>
  <c r="O1" i="4"/>
  <c r="M1" i="4"/>
  <c r="O2" i="1"/>
  <c r="O3" i="1"/>
  <c r="O4" i="1"/>
  <c r="O5" i="1"/>
  <c r="O6" i="1"/>
  <c r="O7" i="1"/>
  <c r="O8" i="1"/>
  <c r="O9" i="1"/>
  <c r="O10" i="1"/>
  <c r="O1" i="1"/>
  <c r="M12" i="20" l="1"/>
  <c r="M12" i="19"/>
  <c r="M6" i="18"/>
  <c r="Q6" i="18" s="1"/>
  <c r="M7" i="18"/>
  <c r="Q7" i="18" s="1"/>
  <c r="Q8" i="18"/>
  <c r="Q1" i="18"/>
  <c r="M7" i="17"/>
  <c r="Q7" i="17" s="1"/>
  <c r="M8" i="17"/>
  <c r="Q8" i="17" s="1"/>
  <c r="Q1" i="17"/>
  <c r="M6" i="16"/>
  <c r="Q6" i="16" s="1"/>
  <c r="M7" i="16"/>
  <c r="Q7" i="16" s="1"/>
  <c r="Q9" i="16"/>
  <c r="Q1" i="16"/>
  <c r="M7" i="15"/>
  <c r="Q7" i="15" s="1"/>
  <c r="M8" i="15"/>
  <c r="Q8" i="15" s="1"/>
  <c r="Q1" i="15"/>
  <c r="M8" i="13"/>
  <c r="Q8" i="13" s="1"/>
  <c r="M6" i="12"/>
  <c r="Q6" i="12" s="1"/>
  <c r="M7" i="12"/>
  <c r="Q7" i="12" s="1"/>
  <c r="M7" i="7"/>
  <c r="Q7" i="7" s="1"/>
  <c r="M8" i="7"/>
  <c r="Q8" i="7" s="1"/>
  <c r="M6" i="7"/>
  <c r="Q6" i="7" s="1"/>
  <c r="M6" i="6"/>
  <c r="Q6" i="6" s="1"/>
  <c r="M7" i="6"/>
  <c r="Q7" i="6" s="1"/>
  <c r="M6" i="5"/>
  <c r="Q6" i="5" s="1"/>
  <c r="M7" i="5"/>
  <c r="Q7" i="5" s="1"/>
  <c r="M6" i="4"/>
  <c r="Q6" i="4" s="1"/>
  <c r="M7" i="4"/>
  <c r="Q7" i="4" s="1"/>
  <c r="M6" i="13"/>
  <c r="Q6" i="13" s="1"/>
  <c r="M7" i="13"/>
  <c r="Q7" i="13" s="1"/>
  <c r="M6" i="1"/>
  <c r="Q6" i="1" s="1"/>
  <c r="M7" i="1"/>
  <c r="Q7" i="1" s="1"/>
  <c r="Q9" i="14"/>
  <c r="E66" i="14"/>
  <c r="Q4" i="14"/>
  <c r="Q8" i="14"/>
  <c r="Q10" i="14"/>
  <c r="Q1" i="14"/>
  <c r="F4" i="14"/>
  <c r="E5" i="14"/>
  <c r="F8" i="14"/>
  <c r="E9" i="14"/>
  <c r="E10" i="14"/>
  <c r="E11" i="14"/>
  <c r="F14" i="14"/>
  <c r="F16" i="14"/>
  <c r="F18" i="14"/>
  <c r="F20" i="14"/>
  <c r="F22" i="14"/>
  <c r="F24" i="14"/>
  <c r="F26" i="14"/>
  <c r="F28" i="14"/>
  <c r="F30" i="14"/>
  <c r="F32" i="14"/>
  <c r="F34" i="14"/>
  <c r="F36" i="14"/>
  <c r="F38" i="14"/>
  <c r="F40" i="14"/>
  <c r="E41" i="14"/>
  <c r="E42" i="14"/>
  <c r="F48" i="14"/>
  <c r="E49" i="14"/>
  <c r="E53" i="14"/>
  <c r="E57" i="14"/>
  <c r="E61" i="14"/>
  <c r="E2" i="14"/>
  <c r="F5" i="14"/>
  <c r="E6" i="14"/>
  <c r="F9" i="14"/>
  <c r="F10" i="14"/>
  <c r="F11" i="14"/>
  <c r="E13" i="14"/>
  <c r="E15" i="14"/>
  <c r="E17" i="14"/>
  <c r="E19" i="14"/>
  <c r="E21" i="14"/>
  <c r="E23" i="14"/>
  <c r="E25" i="14"/>
  <c r="E27" i="14"/>
  <c r="E29" i="14"/>
  <c r="E31" i="14"/>
  <c r="E33" i="14"/>
  <c r="E35" i="14"/>
  <c r="E37" i="14"/>
  <c r="E39" i="14"/>
  <c r="F42" i="14"/>
  <c r="E43" i="14"/>
  <c r="E44" i="14"/>
  <c r="E52" i="14"/>
  <c r="E56" i="14"/>
  <c r="E60" i="14"/>
  <c r="E64" i="14"/>
  <c r="F96" i="14"/>
  <c r="F94" i="14"/>
  <c r="F92" i="14"/>
  <c r="F90" i="14"/>
  <c r="F88" i="14"/>
  <c r="F86" i="14"/>
  <c r="F84" i="14"/>
  <c r="F82" i="14"/>
  <c r="F80" i="14"/>
  <c r="E78" i="14"/>
  <c r="F77" i="14"/>
  <c r="F75" i="14"/>
  <c r="F73" i="14"/>
  <c r="F71" i="14"/>
  <c r="F69" i="14"/>
  <c r="F67" i="14"/>
  <c r="F65" i="14"/>
  <c r="F63" i="14"/>
  <c r="F61" i="14"/>
  <c r="F59" i="14"/>
  <c r="F57" i="14"/>
  <c r="F55" i="14"/>
  <c r="F53" i="14"/>
  <c r="H53" i="14" s="1"/>
  <c r="J53" i="14" s="1"/>
  <c r="F51" i="14"/>
  <c r="F49" i="14"/>
  <c r="F47" i="14"/>
  <c r="F45" i="14"/>
  <c r="F43" i="14"/>
  <c r="F41" i="14"/>
  <c r="E96" i="14"/>
  <c r="E94" i="14"/>
  <c r="E92" i="14"/>
  <c r="E90" i="14"/>
  <c r="E88" i="14"/>
  <c r="E86" i="14"/>
  <c r="E84" i="14"/>
  <c r="E82" i="14"/>
  <c r="E80" i="14"/>
  <c r="E77" i="14"/>
  <c r="G77" i="14" s="1"/>
  <c r="I77" i="14" s="1"/>
  <c r="E75" i="14"/>
  <c r="G75" i="14" s="1"/>
  <c r="I75" i="14" s="1"/>
  <c r="E73" i="14"/>
  <c r="G73" i="14" s="1"/>
  <c r="I73" i="14" s="1"/>
  <c r="E71" i="14"/>
  <c r="G71" i="14" s="1"/>
  <c r="I71" i="14" s="1"/>
  <c r="E69" i="14"/>
  <c r="G69" i="14" s="1"/>
  <c r="I69" i="14" s="1"/>
  <c r="E67" i="14"/>
  <c r="G67" i="14" s="1"/>
  <c r="I67" i="14" s="1"/>
  <c r="E65" i="14"/>
  <c r="G65" i="14" s="1"/>
  <c r="I65" i="14" s="1"/>
  <c r="F95" i="14"/>
  <c r="F93" i="14"/>
  <c r="F91" i="14"/>
  <c r="F89" i="14"/>
  <c r="F87" i="14"/>
  <c r="F85" i="14"/>
  <c r="F83" i="14"/>
  <c r="F81" i="14"/>
  <c r="F79" i="14"/>
  <c r="F76" i="14"/>
  <c r="F74" i="14"/>
  <c r="F72" i="14"/>
  <c r="F70" i="14"/>
  <c r="F68" i="14"/>
  <c r="F66" i="14"/>
  <c r="F64" i="14"/>
  <c r="F62" i="14"/>
  <c r="F60" i="14"/>
  <c r="H60" i="14" s="1"/>
  <c r="J60" i="14" s="1"/>
  <c r="F58" i="14"/>
  <c r="F56" i="14"/>
  <c r="F54" i="14"/>
  <c r="F52" i="14"/>
  <c r="F50" i="14"/>
  <c r="E95" i="14"/>
  <c r="E93" i="14"/>
  <c r="E91" i="14"/>
  <c r="E89" i="14"/>
  <c r="E87" i="14"/>
  <c r="E85" i="14"/>
  <c r="E83" i="14"/>
  <c r="E81" i="14"/>
  <c r="E79" i="14"/>
  <c r="F78" i="14"/>
  <c r="H78" i="14" s="1"/>
  <c r="E76" i="14"/>
  <c r="G76" i="14" s="1"/>
  <c r="I76" i="14" s="1"/>
  <c r="E74" i="14"/>
  <c r="G74" i="14" s="1"/>
  <c r="I74" i="14" s="1"/>
  <c r="E72" i="14"/>
  <c r="G72" i="14" s="1"/>
  <c r="I72" i="14" s="1"/>
  <c r="E70" i="14"/>
  <c r="G70" i="14" s="1"/>
  <c r="I70" i="14" s="1"/>
  <c r="E68" i="14"/>
  <c r="G68" i="14" s="1"/>
  <c r="I68" i="14" s="1"/>
  <c r="F2" i="14"/>
  <c r="E3" i="14"/>
  <c r="F6" i="14"/>
  <c r="E7" i="14"/>
  <c r="E12" i="14"/>
  <c r="F13" i="14"/>
  <c r="F15" i="14"/>
  <c r="F17" i="14"/>
  <c r="F19" i="14"/>
  <c r="F21" i="14"/>
  <c r="F23" i="14"/>
  <c r="F25" i="14"/>
  <c r="F27" i="14"/>
  <c r="F29" i="14"/>
  <c r="F31" i="14"/>
  <c r="F33" i="14"/>
  <c r="F35" i="14"/>
  <c r="F37" i="14"/>
  <c r="F39" i="14"/>
  <c r="F44" i="14"/>
  <c r="E45" i="14"/>
  <c r="E46" i="14"/>
  <c r="E51" i="14"/>
  <c r="E55" i="14"/>
  <c r="E59" i="14"/>
  <c r="G59" i="14" s="1"/>
  <c r="I59" i="14" s="1"/>
  <c r="E63" i="14"/>
  <c r="F3" i="14"/>
  <c r="E4" i="14"/>
  <c r="G4" i="14" s="1"/>
  <c r="I4" i="14" s="1"/>
  <c r="F7" i="14"/>
  <c r="E8" i="14"/>
  <c r="G8" i="14" s="1"/>
  <c r="I8" i="14" s="1"/>
  <c r="F12" i="14"/>
  <c r="E14" i="14"/>
  <c r="E16" i="14"/>
  <c r="E18" i="14"/>
  <c r="E20" i="14"/>
  <c r="E22" i="14"/>
  <c r="E24" i="14"/>
  <c r="E26" i="14"/>
  <c r="E28" i="14"/>
  <c r="E30" i="14"/>
  <c r="E32" i="14"/>
  <c r="E34" i="14"/>
  <c r="E36" i="14"/>
  <c r="E38" i="14"/>
  <c r="E40" i="14"/>
  <c r="F46" i="14"/>
  <c r="H46" i="14" s="1"/>
  <c r="J46" i="14" s="1"/>
  <c r="E47" i="14"/>
  <c r="G47" i="14" s="1"/>
  <c r="I47" i="14" s="1"/>
  <c r="E48" i="14"/>
  <c r="E50" i="14"/>
  <c r="G50" i="14" s="1"/>
  <c r="I50" i="14" s="1"/>
  <c r="E54" i="14"/>
  <c r="E58" i="14"/>
  <c r="E62" i="14"/>
  <c r="Q9" i="13"/>
  <c r="Q1" i="13"/>
  <c r="Q1" i="12"/>
  <c r="Q9" i="11"/>
  <c r="Q10" i="11"/>
  <c r="Q8" i="8"/>
  <c r="Q1" i="8"/>
  <c r="Q10" i="8"/>
  <c r="Q9" i="7"/>
  <c r="Q1" i="7"/>
  <c r="Q8" i="6"/>
  <c r="Q1" i="5"/>
  <c r="Q9" i="5"/>
  <c r="Q9" i="4"/>
  <c r="Q1" i="4"/>
  <c r="Q8" i="1"/>
  <c r="Q9" i="1"/>
  <c r="Q10" i="1"/>
  <c r="Q1" i="1"/>
  <c r="F14" i="2"/>
  <c r="F15" i="2"/>
  <c r="F16" i="2"/>
  <c r="F17" i="2"/>
  <c r="F18" i="2"/>
  <c r="F13" i="2"/>
  <c r="H18" i="2"/>
  <c r="G18" i="2"/>
  <c r="H17" i="2"/>
  <c r="G17" i="2"/>
  <c r="H16" i="2"/>
  <c r="G16" i="2"/>
  <c r="H15" i="2"/>
  <c r="G15" i="2"/>
  <c r="H14" i="2"/>
  <c r="G14" i="2"/>
  <c r="H13" i="2"/>
  <c r="G13" i="2"/>
  <c r="H3" i="2"/>
  <c r="H4" i="2"/>
  <c r="H5" i="2"/>
  <c r="H6" i="2"/>
  <c r="H7" i="2"/>
  <c r="G3" i="2"/>
  <c r="G4" i="2"/>
  <c r="G5" i="2"/>
  <c r="G6" i="2"/>
  <c r="G7" i="2"/>
  <c r="F3" i="2"/>
  <c r="F4" i="2"/>
  <c r="F5" i="2"/>
  <c r="F6" i="2"/>
  <c r="F7" i="2"/>
  <c r="E3" i="2"/>
  <c r="E4" i="2"/>
  <c r="E5" i="2"/>
  <c r="E6" i="2"/>
  <c r="E7" i="2"/>
  <c r="F2" i="2"/>
  <c r="H2" i="2"/>
  <c r="G2" i="2"/>
  <c r="E2" i="2"/>
  <c r="M5" i="18" l="1"/>
  <c r="Q5" i="18" s="1"/>
  <c r="M6" i="17"/>
  <c r="Q6" i="17" s="1"/>
  <c r="M5" i="16"/>
  <c r="Q5" i="16" s="1"/>
  <c r="M6" i="15"/>
  <c r="Q6" i="15" s="1"/>
  <c r="M5" i="12"/>
  <c r="Q5" i="12" s="1"/>
  <c r="M7" i="11"/>
  <c r="Q7" i="11" s="1"/>
  <c r="M6" i="8"/>
  <c r="Q6" i="8" s="1"/>
  <c r="M5" i="7"/>
  <c r="Q5" i="7" s="1"/>
  <c r="M5" i="6"/>
  <c r="Q5" i="6" s="1"/>
  <c r="M5" i="5"/>
  <c r="Q5" i="5" s="1"/>
  <c r="M5" i="4"/>
  <c r="Q5" i="4" s="1"/>
  <c r="M5" i="13"/>
  <c r="Q5" i="13" s="1"/>
  <c r="M5" i="1"/>
  <c r="Q5" i="1" s="1"/>
  <c r="G32" i="14"/>
  <c r="I32" i="14" s="1"/>
  <c r="G24" i="14"/>
  <c r="I24" i="14" s="1"/>
  <c r="G16" i="14"/>
  <c r="I16" i="14" s="1"/>
  <c r="H66" i="14"/>
  <c r="J66" i="14" s="1"/>
  <c r="G40" i="14"/>
  <c r="I40" i="14" s="1"/>
  <c r="H2" i="14"/>
  <c r="J2" i="14" s="1"/>
  <c r="H7" i="14"/>
  <c r="J7" i="14" s="1"/>
  <c r="G45" i="14"/>
  <c r="I45" i="14" s="1"/>
  <c r="H35" i="14"/>
  <c r="J35" i="14" s="1"/>
  <c r="H27" i="14"/>
  <c r="J27" i="14" s="1"/>
  <c r="H19" i="14"/>
  <c r="J19" i="14" s="1"/>
  <c r="G84" i="14"/>
  <c r="I84" i="14" s="1"/>
  <c r="G92" i="14"/>
  <c r="I92" i="14" s="1"/>
  <c r="H43" i="14"/>
  <c r="J43" i="14" s="1"/>
  <c r="G85" i="14"/>
  <c r="I85" i="14" s="1"/>
  <c r="G93" i="14"/>
  <c r="I93" i="14" s="1"/>
  <c r="H10" i="14"/>
  <c r="J10" i="14" s="1"/>
  <c r="G34" i="14"/>
  <c r="I34" i="14" s="1"/>
  <c r="G26" i="14"/>
  <c r="I26" i="14" s="1"/>
  <c r="G18" i="14"/>
  <c r="I18" i="14" s="1"/>
  <c r="H41" i="14"/>
  <c r="J41" i="14" s="1"/>
  <c r="H42" i="14"/>
  <c r="J42" i="14" s="1"/>
  <c r="G58" i="14"/>
  <c r="I58" i="14" s="1"/>
  <c r="G36" i="14"/>
  <c r="I36" i="14" s="1"/>
  <c r="G28" i="14"/>
  <c r="I28" i="14" s="1"/>
  <c r="G20" i="14"/>
  <c r="I20" i="14" s="1"/>
  <c r="H12" i="14"/>
  <c r="J12" i="14" s="1"/>
  <c r="G51" i="14"/>
  <c r="I51" i="14" s="1"/>
  <c r="H6" i="14"/>
  <c r="J6" i="14" s="1"/>
  <c r="G81" i="14"/>
  <c r="I81" i="14" s="1"/>
  <c r="G89" i="14"/>
  <c r="I89" i="14" s="1"/>
  <c r="G48" i="14"/>
  <c r="I48" i="14" s="1"/>
  <c r="G38" i="14"/>
  <c r="I38" i="14" s="1"/>
  <c r="G30" i="14"/>
  <c r="I30" i="14" s="1"/>
  <c r="G22" i="14"/>
  <c r="I22" i="14" s="1"/>
  <c r="G14" i="14"/>
  <c r="I14" i="14" s="1"/>
  <c r="H52" i="14"/>
  <c r="J52" i="14" s="1"/>
  <c r="H61" i="14"/>
  <c r="J61" i="14" s="1"/>
  <c r="H3" i="14"/>
  <c r="J3" i="14" s="1"/>
  <c r="H39" i="14"/>
  <c r="J39" i="14" s="1"/>
  <c r="H31" i="14"/>
  <c r="J31" i="14" s="1"/>
  <c r="H23" i="14"/>
  <c r="J23" i="14" s="1"/>
  <c r="H15" i="14"/>
  <c r="J15" i="14" s="1"/>
  <c r="G80" i="14"/>
  <c r="I80" i="14" s="1"/>
  <c r="G88" i="14"/>
  <c r="I88" i="14" s="1"/>
  <c r="G96" i="14"/>
  <c r="I96" i="14" s="1"/>
  <c r="G62" i="14"/>
  <c r="I62" i="14" s="1"/>
  <c r="G55" i="14"/>
  <c r="I55" i="14" s="1"/>
  <c r="H44" i="14"/>
  <c r="J44" i="14" s="1"/>
  <c r="H33" i="14"/>
  <c r="J33" i="14" s="1"/>
  <c r="H25" i="14"/>
  <c r="J25" i="14" s="1"/>
  <c r="H17" i="14"/>
  <c r="J17" i="14" s="1"/>
  <c r="G83" i="14"/>
  <c r="I83" i="14" s="1"/>
  <c r="G91" i="14"/>
  <c r="I91" i="14" s="1"/>
  <c r="G86" i="14"/>
  <c r="I86" i="14" s="1"/>
  <c r="G94" i="14"/>
  <c r="I94" i="14" s="1"/>
  <c r="H11" i="14"/>
  <c r="J11" i="14" s="1"/>
  <c r="H5" i="14"/>
  <c r="J5" i="14" s="1"/>
  <c r="G54" i="14"/>
  <c r="I54" i="14" s="1"/>
  <c r="G63" i="14"/>
  <c r="I63" i="14" s="1"/>
  <c r="H37" i="14"/>
  <c r="J37" i="14" s="1"/>
  <c r="H29" i="14"/>
  <c r="J29" i="14" s="1"/>
  <c r="H21" i="14"/>
  <c r="J21" i="14" s="1"/>
  <c r="H13" i="14"/>
  <c r="J13" i="14" s="1"/>
  <c r="G79" i="14"/>
  <c r="I79" i="14" s="1"/>
  <c r="G87" i="14"/>
  <c r="I87" i="14" s="1"/>
  <c r="G95" i="14"/>
  <c r="I95" i="14" s="1"/>
  <c r="H56" i="14"/>
  <c r="J56" i="14" s="1"/>
  <c r="H64" i="14"/>
  <c r="J64" i="14" s="1"/>
  <c r="G82" i="14"/>
  <c r="I82" i="14" s="1"/>
  <c r="G90" i="14"/>
  <c r="I90" i="14" s="1"/>
  <c r="H49" i="14"/>
  <c r="J49" i="14" s="1"/>
  <c r="H57" i="14"/>
  <c r="J57" i="14" s="1"/>
  <c r="H9" i="14"/>
  <c r="J9" i="14" s="1"/>
  <c r="G12" i="14"/>
  <c r="I12" i="14" s="1"/>
  <c r="H50" i="14"/>
  <c r="J50" i="14" s="1"/>
  <c r="H58" i="14"/>
  <c r="J58" i="14" s="1"/>
  <c r="H74" i="14"/>
  <c r="J74" i="14" s="1"/>
  <c r="H83" i="14"/>
  <c r="J83" i="14" s="1"/>
  <c r="H91" i="14"/>
  <c r="J91" i="14" s="1"/>
  <c r="H51" i="14"/>
  <c r="J51" i="14" s="1"/>
  <c r="H59" i="14"/>
  <c r="J59" i="14" s="1"/>
  <c r="H67" i="14"/>
  <c r="J67" i="14" s="1"/>
  <c r="H75" i="14"/>
  <c r="J75" i="14" s="1"/>
  <c r="H82" i="14"/>
  <c r="J82" i="14" s="1"/>
  <c r="H90" i="14"/>
  <c r="J90" i="14" s="1"/>
  <c r="G64" i="14"/>
  <c r="I64" i="14" s="1"/>
  <c r="G44" i="14"/>
  <c r="I44" i="14" s="1"/>
  <c r="G37" i="14"/>
  <c r="I37" i="14" s="1"/>
  <c r="G29" i="14"/>
  <c r="I29" i="14" s="1"/>
  <c r="G21" i="14"/>
  <c r="I21" i="14" s="1"/>
  <c r="G13" i="14"/>
  <c r="I13" i="14" s="1"/>
  <c r="G6" i="14"/>
  <c r="I6" i="14" s="1"/>
  <c r="G57" i="14"/>
  <c r="I57" i="14" s="1"/>
  <c r="G42" i="14"/>
  <c r="I42" i="14" s="1"/>
  <c r="H36" i="14"/>
  <c r="J36" i="14" s="1"/>
  <c r="H28" i="14"/>
  <c r="J28" i="14" s="1"/>
  <c r="H20" i="14"/>
  <c r="J20" i="14" s="1"/>
  <c r="G11" i="14"/>
  <c r="I11" i="14" s="1"/>
  <c r="G5" i="14"/>
  <c r="I5" i="14" s="1"/>
  <c r="G7" i="14"/>
  <c r="I7" i="14" s="1"/>
  <c r="H68" i="14"/>
  <c r="J68" i="14" s="1"/>
  <c r="H76" i="14"/>
  <c r="J76" i="14" s="1"/>
  <c r="H85" i="14"/>
  <c r="J85" i="14" s="1"/>
  <c r="H93" i="14"/>
  <c r="J93" i="14" s="1"/>
  <c r="H45" i="14"/>
  <c r="J45" i="14" s="1"/>
  <c r="H69" i="14"/>
  <c r="J69" i="14" s="1"/>
  <c r="H77" i="14"/>
  <c r="H84" i="14"/>
  <c r="J84" i="14" s="1"/>
  <c r="H92" i="14"/>
  <c r="J92" i="14" s="1"/>
  <c r="G60" i="14"/>
  <c r="I60" i="14" s="1"/>
  <c r="G43" i="14"/>
  <c r="I43" i="14" s="1"/>
  <c r="G35" i="14"/>
  <c r="I35" i="14" s="1"/>
  <c r="G27" i="14"/>
  <c r="I27" i="14" s="1"/>
  <c r="G19" i="14"/>
  <c r="I19" i="14" s="1"/>
  <c r="G53" i="14"/>
  <c r="I53" i="14" s="1"/>
  <c r="G41" i="14"/>
  <c r="I41" i="14" s="1"/>
  <c r="H34" i="14"/>
  <c r="J34" i="14" s="1"/>
  <c r="H26" i="14"/>
  <c r="J26" i="14" s="1"/>
  <c r="H18" i="14"/>
  <c r="J18" i="14" s="1"/>
  <c r="G10" i="14"/>
  <c r="I10" i="14" s="1"/>
  <c r="H4" i="14"/>
  <c r="J4" i="14" s="1"/>
  <c r="H54" i="14"/>
  <c r="J54" i="14" s="1"/>
  <c r="H62" i="14"/>
  <c r="J62" i="14" s="1"/>
  <c r="H70" i="14"/>
  <c r="J70" i="14" s="1"/>
  <c r="H79" i="14"/>
  <c r="J79" i="14" s="1"/>
  <c r="H87" i="14"/>
  <c r="J87" i="14" s="1"/>
  <c r="H95" i="14"/>
  <c r="J95" i="14" s="1"/>
  <c r="H47" i="14"/>
  <c r="J47" i="14" s="1"/>
  <c r="H55" i="14"/>
  <c r="J55" i="14" s="1"/>
  <c r="H63" i="14"/>
  <c r="J63" i="14" s="1"/>
  <c r="H71" i="14"/>
  <c r="J71" i="14" s="1"/>
  <c r="G78" i="14"/>
  <c r="I78" i="14" s="1"/>
  <c r="H86" i="14"/>
  <c r="J86" i="14" s="1"/>
  <c r="H94" i="14"/>
  <c r="J94" i="14" s="1"/>
  <c r="G56" i="14"/>
  <c r="I56" i="14" s="1"/>
  <c r="G33" i="14"/>
  <c r="I33" i="14" s="1"/>
  <c r="G25" i="14"/>
  <c r="I25" i="14" s="1"/>
  <c r="G17" i="14"/>
  <c r="I17" i="14" s="1"/>
  <c r="G2" i="14"/>
  <c r="I2" i="14" s="1"/>
  <c r="G49" i="14"/>
  <c r="I49" i="14" s="1"/>
  <c r="H40" i="14"/>
  <c r="J40" i="14" s="1"/>
  <c r="H32" i="14"/>
  <c r="J32" i="14" s="1"/>
  <c r="H24" i="14"/>
  <c r="J24" i="14" s="1"/>
  <c r="H16" i="14"/>
  <c r="J16" i="14" s="1"/>
  <c r="G9" i="14"/>
  <c r="I9" i="14" s="1"/>
  <c r="G46" i="14"/>
  <c r="I46" i="14" s="1"/>
  <c r="G3" i="14"/>
  <c r="I3" i="14" s="1"/>
  <c r="H72" i="14"/>
  <c r="J72" i="14" s="1"/>
  <c r="H81" i="14"/>
  <c r="J81" i="14" s="1"/>
  <c r="H89" i="14"/>
  <c r="J89" i="14" s="1"/>
  <c r="H65" i="14"/>
  <c r="J65" i="14" s="1"/>
  <c r="H73" i="14"/>
  <c r="J73" i="14" s="1"/>
  <c r="H80" i="14"/>
  <c r="J80" i="14" s="1"/>
  <c r="H88" i="14"/>
  <c r="J88" i="14" s="1"/>
  <c r="H96" i="14"/>
  <c r="J96" i="14" s="1"/>
  <c r="G52" i="14"/>
  <c r="I52" i="14" s="1"/>
  <c r="G39" i="14"/>
  <c r="I39" i="14" s="1"/>
  <c r="G31" i="14"/>
  <c r="I31" i="14" s="1"/>
  <c r="G23" i="14"/>
  <c r="I23" i="14" s="1"/>
  <c r="G15" i="14"/>
  <c r="I15" i="14" s="1"/>
  <c r="G61" i="14"/>
  <c r="I61" i="14" s="1"/>
  <c r="H48" i="14"/>
  <c r="J48" i="14" s="1"/>
  <c r="H38" i="14"/>
  <c r="J38" i="14" s="1"/>
  <c r="H30" i="14"/>
  <c r="J30" i="14" s="1"/>
  <c r="H22" i="14"/>
  <c r="J22" i="14" s="1"/>
  <c r="H14" i="14"/>
  <c r="J14" i="14" s="1"/>
  <c r="H8" i="14"/>
  <c r="J8" i="14" s="1"/>
  <c r="G66" i="14"/>
  <c r="I66" i="14" s="1"/>
  <c r="M4" i="18" l="1"/>
  <c r="Q4" i="18" s="1"/>
  <c r="M5" i="17"/>
  <c r="Q5" i="17" s="1"/>
  <c r="M4" i="16"/>
  <c r="Q4" i="16" s="1"/>
  <c r="M5" i="15"/>
  <c r="Q5" i="15" s="1"/>
  <c r="M4" i="12"/>
  <c r="Q4" i="12" s="1"/>
  <c r="M6" i="11"/>
  <c r="Q6" i="11" s="1"/>
  <c r="M5" i="8"/>
  <c r="Q5" i="8" s="1"/>
  <c r="M4" i="7"/>
  <c r="Q4" i="7" s="1"/>
  <c r="M4" i="6"/>
  <c r="Q4" i="6" s="1"/>
  <c r="M4" i="5"/>
  <c r="Q4" i="5" s="1"/>
  <c r="M4" i="4"/>
  <c r="Q4" i="4" s="1"/>
  <c r="M4" i="13"/>
  <c r="Q4" i="13" s="1"/>
  <c r="M4" i="1"/>
  <c r="Q4" i="1" s="1"/>
  <c r="M12" i="14"/>
  <c r="M2" i="18" l="1"/>
  <c r="M3" i="18"/>
  <c r="Q3" i="18" s="1"/>
  <c r="M4" i="17"/>
  <c r="Q4" i="17" s="1"/>
  <c r="M2" i="16"/>
  <c r="M3" i="16"/>
  <c r="Q3" i="16" s="1"/>
  <c r="M4" i="15"/>
  <c r="Q4" i="15" s="1"/>
  <c r="M2" i="12"/>
  <c r="M3" i="12"/>
  <c r="Q3" i="12" s="1"/>
  <c r="M5" i="11"/>
  <c r="Q5" i="11" s="1"/>
  <c r="M4" i="8"/>
  <c r="Q4" i="8" s="1"/>
  <c r="M2" i="7"/>
  <c r="M3" i="7"/>
  <c r="Q3" i="7" s="1"/>
  <c r="M2" i="6"/>
  <c r="M3" i="6"/>
  <c r="Q3" i="6" s="1"/>
  <c r="M2" i="5"/>
  <c r="M3" i="5"/>
  <c r="Q3" i="5" s="1"/>
  <c r="M2" i="4"/>
  <c r="M3" i="4"/>
  <c r="Q3" i="4" s="1"/>
  <c r="M2" i="13"/>
  <c r="M3" i="13"/>
  <c r="Q3" i="13" s="1"/>
  <c r="M2" i="1"/>
  <c r="M3" i="1"/>
  <c r="Q3" i="1" s="1"/>
  <c r="F81" i="18" l="1"/>
  <c r="E38" i="18"/>
  <c r="E92" i="18"/>
  <c r="E84" i="18"/>
  <c r="E75" i="18"/>
  <c r="E67" i="18"/>
  <c r="E59" i="18"/>
  <c r="E51" i="18"/>
  <c r="E43" i="18"/>
  <c r="E91" i="18"/>
  <c r="E83" i="18"/>
  <c r="E76" i="18"/>
  <c r="E68" i="18"/>
  <c r="E60" i="18"/>
  <c r="E52" i="18"/>
  <c r="F90" i="18"/>
  <c r="F75" i="18"/>
  <c r="H75" i="18" s="1"/>
  <c r="J75" i="18" s="1"/>
  <c r="F59" i="18"/>
  <c r="E46" i="18"/>
  <c r="F37" i="18"/>
  <c r="F29" i="18"/>
  <c r="F21" i="18"/>
  <c r="F95" i="18"/>
  <c r="F79" i="18"/>
  <c r="F64" i="18"/>
  <c r="F48" i="18"/>
  <c r="E39" i="18"/>
  <c r="F96" i="18"/>
  <c r="F80" i="18"/>
  <c r="F65" i="18"/>
  <c r="F49" i="18"/>
  <c r="F38" i="18"/>
  <c r="F30" i="18"/>
  <c r="F22" i="18"/>
  <c r="E6" i="18"/>
  <c r="F14" i="18"/>
  <c r="E27" i="18"/>
  <c r="F66" i="18"/>
  <c r="E24" i="18"/>
  <c r="E7" i="18"/>
  <c r="E17" i="18"/>
  <c r="E30" i="18"/>
  <c r="F89" i="18"/>
  <c r="F20" i="18"/>
  <c r="E4" i="18"/>
  <c r="E13" i="18"/>
  <c r="E21" i="18"/>
  <c r="E40" i="18"/>
  <c r="E3" i="18"/>
  <c r="F70" i="18"/>
  <c r="E90" i="18"/>
  <c r="E82" i="18"/>
  <c r="E73" i="18"/>
  <c r="E65" i="18"/>
  <c r="G65" i="18" s="1"/>
  <c r="I65" i="18" s="1"/>
  <c r="E57" i="18"/>
  <c r="E49" i="18"/>
  <c r="E41" i="18"/>
  <c r="E89" i="18"/>
  <c r="E81" i="18"/>
  <c r="E74" i="18"/>
  <c r="E66" i="18"/>
  <c r="E58" i="18"/>
  <c r="E50" i="18"/>
  <c r="F86" i="18"/>
  <c r="F71" i="18"/>
  <c r="F55" i="18"/>
  <c r="F45" i="18"/>
  <c r="F35" i="18"/>
  <c r="F27" i="18"/>
  <c r="H27" i="18" s="1"/>
  <c r="J27" i="18" s="1"/>
  <c r="F19" i="18"/>
  <c r="F91" i="18"/>
  <c r="F76" i="18"/>
  <c r="F60" i="18"/>
  <c r="E44" i="18"/>
  <c r="E37" i="18"/>
  <c r="F92" i="18"/>
  <c r="F77" i="18"/>
  <c r="F61" i="18"/>
  <c r="E42" i="18"/>
  <c r="F36" i="18"/>
  <c r="E5" i="18"/>
  <c r="E96" i="18"/>
  <c r="E88" i="18"/>
  <c r="E80" i="18"/>
  <c r="E71" i="18"/>
  <c r="G71" i="18" s="1"/>
  <c r="I71" i="18" s="1"/>
  <c r="E63" i="18"/>
  <c r="E55" i="18"/>
  <c r="E47" i="18"/>
  <c r="E95" i="18"/>
  <c r="E87" i="18"/>
  <c r="E79" i="18"/>
  <c r="E72" i="18"/>
  <c r="E64" i="18"/>
  <c r="G64" i="18" s="1"/>
  <c r="I64" i="18" s="1"/>
  <c r="E56" i="18"/>
  <c r="E48" i="18"/>
  <c r="F82" i="18"/>
  <c r="H82" i="18" s="1"/>
  <c r="J82" i="18" s="1"/>
  <c r="F67" i="18"/>
  <c r="F51" i="18"/>
  <c r="F44" i="18"/>
  <c r="F33" i="18"/>
  <c r="F25" i="18"/>
  <c r="F17" i="18"/>
  <c r="F87" i="18"/>
  <c r="F72" i="18"/>
  <c r="H72" i="18" s="1"/>
  <c r="J72" i="18" s="1"/>
  <c r="F56" i="18"/>
  <c r="F43" i="18"/>
  <c r="E35" i="18"/>
  <c r="F88" i="18"/>
  <c r="F73" i="18"/>
  <c r="H73" i="18" s="1"/>
  <c r="J73" i="18" s="1"/>
  <c r="F57" i="18"/>
  <c r="F41" i="18"/>
  <c r="F34" i="18"/>
  <c r="F26" i="18"/>
  <c r="Q2" i="18"/>
  <c r="E10" i="18"/>
  <c r="E16" i="18"/>
  <c r="E36" i="18"/>
  <c r="F8" i="18"/>
  <c r="F2" i="18"/>
  <c r="E11" i="18"/>
  <c r="E22" i="18"/>
  <c r="F46" i="18"/>
  <c r="E9" i="18"/>
  <c r="E8" i="18"/>
  <c r="E19" i="18"/>
  <c r="E29" i="18"/>
  <c r="F74" i="18"/>
  <c r="F13" i="18"/>
  <c r="E94" i="18"/>
  <c r="E86" i="18"/>
  <c r="E77" i="18"/>
  <c r="E69" i="18"/>
  <c r="E61" i="18"/>
  <c r="E53" i="18"/>
  <c r="E45" i="18"/>
  <c r="G45" i="18" s="1"/>
  <c r="I45" i="18" s="1"/>
  <c r="E93" i="18"/>
  <c r="E85" i="18"/>
  <c r="F78" i="18"/>
  <c r="E70" i="18"/>
  <c r="E62" i="18"/>
  <c r="E54" i="18"/>
  <c r="F94" i="18"/>
  <c r="E78" i="18"/>
  <c r="F63" i="18"/>
  <c r="F47" i="18"/>
  <c r="F39" i="18"/>
  <c r="F31" i="18"/>
  <c r="F23" i="18"/>
  <c r="F15" i="18"/>
  <c r="F83" i="18"/>
  <c r="F68" i="18"/>
  <c r="F52" i="18"/>
  <c r="F42" i="18"/>
  <c r="E33" i="18"/>
  <c r="F84" i="18"/>
  <c r="F69" i="18"/>
  <c r="F53" i="18"/>
  <c r="F40" i="18"/>
  <c r="F32" i="18"/>
  <c r="F24" i="18"/>
  <c r="F5" i="18"/>
  <c r="H5" i="18" s="1"/>
  <c r="J5" i="18" s="1"/>
  <c r="F12" i="18"/>
  <c r="E23" i="18"/>
  <c r="F50" i="18"/>
  <c r="E14" i="18"/>
  <c r="F28" i="18"/>
  <c r="E31" i="18"/>
  <c r="E34" i="18"/>
  <c r="G34" i="18" s="1"/>
  <c r="I34" i="18" s="1"/>
  <c r="E28" i="18"/>
  <c r="F58" i="18"/>
  <c r="H58" i="18" s="1"/>
  <c r="J58" i="18" s="1"/>
  <c r="F9" i="18"/>
  <c r="H9" i="18" s="1"/>
  <c r="J9" i="18" s="1"/>
  <c r="F54" i="18"/>
  <c r="E18" i="18"/>
  <c r="F4" i="18"/>
  <c r="F3" i="18"/>
  <c r="E20" i="18"/>
  <c r="G20" i="18" s="1"/>
  <c r="I20" i="18" s="1"/>
  <c r="F85" i="18"/>
  <c r="H85" i="18" s="1"/>
  <c r="J85" i="18" s="1"/>
  <c r="E15" i="18"/>
  <c r="F6" i="18"/>
  <c r="H6" i="18" s="1"/>
  <c r="J6" i="18" s="1"/>
  <c r="E26" i="18"/>
  <c r="E12" i="18"/>
  <c r="F7" i="18"/>
  <c r="E25" i="18"/>
  <c r="F10" i="18"/>
  <c r="F11" i="18"/>
  <c r="E32" i="18"/>
  <c r="E2" i="18"/>
  <c r="G2" i="18" s="1"/>
  <c r="I2" i="18" s="1"/>
  <c r="F93" i="18"/>
  <c r="F16" i="18"/>
  <c r="F62" i="18"/>
  <c r="F18" i="18"/>
  <c r="M2" i="17"/>
  <c r="M3" i="17"/>
  <c r="Q3" i="17" s="1"/>
  <c r="Q2" i="16"/>
  <c r="F89" i="16"/>
  <c r="E35" i="16"/>
  <c r="E25" i="16"/>
  <c r="F46" i="16"/>
  <c r="F90" i="16"/>
  <c r="F82" i="16"/>
  <c r="F75" i="16"/>
  <c r="F67" i="16"/>
  <c r="F59" i="16"/>
  <c r="F51" i="16"/>
  <c r="F43" i="16"/>
  <c r="E92" i="16"/>
  <c r="E84" i="16"/>
  <c r="E75" i="16"/>
  <c r="E67" i="16"/>
  <c r="E59" i="16"/>
  <c r="E51" i="16"/>
  <c r="E91" i="16"/>
  <c r="E83" i="16"/>
  <c r="E76" i="16"/>
  <c r="E68" i="16"/>
  <c r="E60" i="16"/>
  <c r="E52" i="16"/>
  <c r="E44" i="16"/>
  <c r="F83" i="16"/>
  <c r="E47" i="16"/>
  <c r="F34" i="16"/>
  <c r="F26" i="16"/>
  <c r="F18" i="16"/>
  <c r="F10" i="16"/>
  <c r="F93" i="16"/>
  <c r="F58" i="16"/>
  <c r="F40" i="16"/>
  <c r="E32" i="16"/>
  <c r="E24" i="16"/>
  <c r="E16" i="16"/>
  <c r="F9" i="16"/>
  <c r="F95" i="16"/>
  <c r="F68" i="16"/>
  <c r="E41" i="16"/>
  <c r="F33" i="16"/>
  <c r="F25" i="16"/>
  <c r="F17" i="16"/>
  <c r="E9" i="16"/>
  <c r="F2" i="16"/>
  <c r="E23" i="16"/>
  <c r="F81" i="16"/>
  <c r="E29" i="16"/>
  <c r="F7" i="16"/>
  <c r="E33" i="16"/>
  <c r="F96" i="16"/>
  <c r="F88" i="16"/>
  <c r="F80" i="16"/>
  <c r="F73" i="16"/>
  <c r="F65" i="16"/>
  <c r="F57" i="16"/>
  <c r="F49" i="16"/>
  <c r="F41" i="16"/>
  <c r="E90" i="16"/>
  <c r="E82" i="16"/>
  <c r="E73" i="16"/>
  <c r="E65" i="16"/>
  <c r="E57" i="16"/>
  <c r="E49" i="16"/>
  <c r="E89" i="16"/>
  <c r="G89" i="16" s="1"/>
  <c r="I89" i="16" s="1"/>
  <c r="E81" i="16"/>
  <c r="E74" i="16"/>
  <c r="E66" i="16"/>
  <c r="E58" i="16"/>
  <c r="E50" i="16"/>
  <c r="E42" i="16"/>
  <c r="F72" i="16"/>
  <c r="E43" i="16"/>
  <c r="F32" i="16"/>
  <c r="H32" i="16" s="1"/>
  <c r="J32" i="16" s="1"/>
  <c r="F24" i="16"/>
  <c r="F16" i="16"/>
  <c r="H16" i="16" s="1"/>
  <c r="J16" i="16" s="1"/>
  <c r="E7" i="16"/>
  <c r="G7" i="16" s="1"/>
  <c r="I7" i="16" s="1"/>
  <c r="F85" i="16"/>
  <c r="F50" i="16"/>
  <c r="E38" i="16"/>
  <c r="E30" i="16"/>
  <c r="E22" i="16"/>
  <c r="E14" i="16"/>
  <c r="E6" i="16"/>
  <c r="F87" i="16"/>
  <c r="F11" i="16"/>
  <c r="E8" i="16"/>
  <c r="F42" i="16"/>
  <c r="F94" i="16"/>
  <c r="F86" i="16"/>
  <c r="E78" i="16"/>
  <c r="F71" i="16"/>
  <c r="F63" i="16"/>
  <c r="F55" i="16"/>
  <c r="F47" i="16"/>
  <c r="E96" i="16"/>
  <c r="E88" i="16"/>
  <c r="E80" i="16"/>
  <c r="E71" i="16"/>
  <c r="E63" i="16"/>
  <c r="E55" i="16"/>
  <c r="E95" i="16"/>
  <c r="G95" i="16" s="1"/>
  <c r="I95" i="16" s="1"/>
  <c r="E87" i="16"/>
  <c r="E79" i="16"/>
  <c r="E72" i="16"/>
  <c r="E64" i="16"/>
  <c r="E56" i="16"/>
  <c r="E48" i="16"/>
  <c r="E40" i="16"/>
  <c r="G40" i="16" s="1"/>
  <c r="I40" i="16" s="1"/>
  <c r="F64" i="16"/>
  <c r="F38" i="16"/>
  <c r="F30" i="16"/>
  <c r="F22" i="16"/>
  <c r="F14" i="16"/>
  <c r="F6" i="16"/>
  <c r="F74" i="16"/>
  <c r="F48" i="16"/>
  <c r="E36" i="16"/>
  <c r="E28" i="16"/>
  <c r="E20" i="16"/>
  <c r="F12" i="16"/>
  <c r="F5" i="16"/>
  <c r="F79" i="16"/>
  <c r="F52" i="16"/>
  <c r="F37" i="16"/>
  <c r="F29" i="16"/>
  <c r="F21" i="16"/>
  <c r="F13" i="16"/>
  <c r="E5" i="16"/>
  <c r="E4" i="16"/>
  <c r="E39" i="16"/>
  <c r="E13" i="16"/>
  <c r="G13" i="16" s="1"/>
  <c r="I13" i="16" s="1"/>
  <c r="F62" i="16"/>
  <c r="E19" i="16"/>
  <c r="E17" i="16"/>
  <c r="G17" i="16" s="1"/>
  <c r="I17" i="16" s="1"/>
  <c r="E27" i="16"/>
  <c r="F92" i="16"/>
  <c r="F84" i="16"/>
  <c r="F77" i="16"/>
  <c r="F69" i="16"/>
  <c r="F61" i="16"/>
  <c r="F53" i="16"/>
  <c r="F45" i="16"/>
  <c r="E94" i="16"/>
  <c r="E86" i="16"/>
  <c r="E77" i="16"/>
  <c r="E69" i="16"/>
  <c r="E61" i="16"/>
  <c r="E53" i="16"/>
  <c r="E93" i="16"/>
  <c r="E85" i="16"/>
  <c r="F78" i="16"/>
  <c r="E70" i="16"/>
  <c r="E62" i="16"/>
  <c r="E54" i="16"/>
  <c r="E46" i="16"/>
  <c r="G46" i="16" s="1"/>
  <c r="I46" i="16" s="1"/>
  <c r="F91" i="16"/>
  <c r="F56" i="16"/>
  <c r="F36" i="16"/>
  <c r="F28" i="16"/>
  <c r="F20" i="16"/>
  <c r="E11" i="16"/>
  <c r="G11" i="16" s="1"/>
  <c r="I11" i="16" s="1"/>
  <c r="E3" i="16"/>
  <c r="F66" i="16"/>
  <c r="H66" i="16" s="1"/>
  <c r="J66" i="16" s="1"/>
  <c r="F44" i="16"/>
  <c r="E34" i="16"/>
  <c r="E26" i="16"/>
  <c r="G26" i="16" s="1"/>
  <c r="I26" i="16" s="1"/>
  <c r="E18" i="16"/>
  <c r="F60" i="16"/>
  <c r="F31" i="16"/>
  <c r="F15" i="16"/>
  <c r="F3" i="16"/>
  <c r="F54" i="16"/>
  <c r="E10" i="16"/>
  <c r="G10" i="16" s="1"/>
  <c r="I10" i="16" s="1"/>
  <c r="E45" i="16"/>
  <c r="G45" i="16" s="1"/>
  <c r="I45" i="16" s="1"/>
  <c r="F27" i="16"/>
  <c r="H27" i="16" s="1"/>
  <c r="J27" i="16" s="1"/>
  <c r="E12" i="16"/>
  <c r="G12" i="16" s="1"/>
  <c r="I12" i="16" s="1"/>
  <c r="E15" i="16"/>
  <c r="E21" i="16"/>
  <c r="E2" i="16"/>
  <c r="F39" i="16"/>
  <c r="F23" i="16"/>
  <c r="H23" i="16" s="1"/>
  <c r="J23" i="16" s="1"/>
  <c r="F8" i="16"/>
  <c r="H8" i="16" s="1"/>
  <c r="J8" i="16" s="1"/>
  <c r="E31" i="16"/>
  <c r="E37" i="16"/>
  <c r="G37" i="16" s="1"/>
  <c r="I37" i="16" s="1"/>
  <c r="F76" i="16"/>
  <c r="F35" i="16"/>
  <c r="F19" i="16"/>
  <c r="F4" i="16"/>
  <c r="F70" i="16"/>
  <c r="M2" i="15"/>
  <c r="M3" i="15"/>
  <c r="Q3" i="15" s="1"/>
  <c r="Q2" i="12"/>
  <c r="E15" i="12"/>
  <c r="E5" i="12"/>
  <c r="E11" i="12"/>
  <c r="E37" i="12"/>
  <c r="E4" i="12"/>
  <c r="E2" i="12"/>
  <c r="F10" i="12"/>
  <c r="E35" i="12"/>
  <c r="F7" i="12"/>
  <c r="E94" i="12"/>
  <c r="E86" i="12"/>
  <c r="E77" i="12"/>
  <c r="E69" i="12"/>
  <c r="E61" i="12"/>
  <c r="E53" i="12"/>
  <c r="E45" i="12"/>
  <c r="E93" i="12"/>
  <c r="E85" i="12"/>
  <c r="F78" i="12"/>
  <c r="E70" i="12"/>
  <c r="E62" i="12"/>
  <c r="E54" i="12"/>
  <c r="E46" i="12"/>
  <c r="F94" i="12"/>
  <c r="E78" i="12"/>
  <c r="F63" i="12"/>
  <c r="F47" i="12"/>
  <c r="F34" i="12"/>
  <c r="F26" i="12"/>
  <c r="F18" i="12"/>
  <c r="F91" i="12"/>
  <c r="F76" i="12"/>
  <c r="F60" i="12"/>
  <c r="F44" i="12"/>
  <c r="E34" i="12"/>
  <c r="E26" i="12"/>
  <c r="E18" i="12"/>
  <c r="F96" i="12"/>
  <c r="F80" i="12"/>
  <c r="F65" i="12"/>
  <c r="F49" i="12"/>
  <c r="F37" i="12"/>
  <c r="F29" i="12"/>
  <c r="F21" i="12"/>
  <c r="F13" i="12"/>
  <c r="F6" i="12"/>
  <c r="E33" i="12"/>
  <c r="F85" i="12"/>
  <c r="E23" i="12"/>
  <c r="F8" i="12"/>
  <c r="E13" i="12"/>
  <c r="F50" i="12"/>
  <c r="E8" i="12"/>
  <c r="F5" i="12"/>
  <c r="H5" i="12" s="1"/>
  <c r="J5" i="12" s="1"/>
  <c r="F11" i="12"/>
  <c r="H11" i="12" s="1"/>
  <c r="J11" i="12" s="1"/>
  <c r="F46" i="12"/>
  <c r="E39" i="12"/>
  <c r="E92" i="12"/>
  <c r="E84" i="12"/>
  <c r="E75" i="12"/>
  <c r="E67" i="12"/>
  <c r="E59" i="12"/>
  <c r="E51" i="12"/>
  <c r="E43" i="12"/>
  <c r="E91" i="12"/>
  <c r="E83" i="12"/>
  <c r="E76" i="12"/>
  <c r="E68" i="12"/>
  <c r="E60" i="12"/>
  <c r="G60" i="12" s="1"/>
  <c r="I60" i="12" s="1"/>
  <c r="E52" i="12"/>
  <c r="E44" i="12"/>
  <c r="F90" i="12"/>
  <c r="F75" i="12"/>
  <c r="F59" i="12"/>
  <c r="H59" i="12" s="1"/>
  <c r="J59" i="12" s="1"/>
  <c r="F43" i="12"/>
  <c r="F32" i="12"/>
  <c r="F24" i="12"/>
  <c r="F16" i="12"/>
  <c r="F87" i="12"/>
  <c r="F72" i="12"/>
  <c r="F56" i="12"/>
  <c r="F89" i="12"/>
  <c r="E9" i="12"/>
  <c r="E21" i="12"/>
  <c r="G21" i="12" s="1"/>
  <c r="I21" i="12" s="1"/>
  <c r="F66" i="12"/>
  <c r="E31" i="12"/>
  <c r="E6" i="12"/>
  <c r="E19" i="12"/>
  <c r="F62" i="12"/>
  <c r="H62" i="12" s="1"/>
  <c r="J62" i="12" s="1"/>
  <c r="F70" i="12"/>
  <c r="E90" i="12"/>
  <c r="E82" i="12"/>
  <c r="E73" i="12"/>
  <c r="E65" i="12"/>
  <c r="E57" i="12"/>
  <c r="E49" i="12"/>
  <c r="E41" i="12"/>
  <c r="E89" i="12"/>
  <c r="G89" i="12" s="1"/>
  <c r="I89" i="12" s="1"/>
  <c r="E81" i="12"/>
  <c r="E74" i="12"/>
  <c r="E66" i="12"/>
  <c r="G66" i="12" s="1"/>
  <c r="I66" i="12" s="1"/>
  <c r="E58" i="12"/>
  <c r="E50" i="12"/>
  <c r="G50" i="12" s="1"/>
  <c r="I50" i="12" s="1"/>
  <c r="E42" i="12"/>
  <c r="F86" i="12"/>
  <c r="F71" i="12"/>
  <c r="F55" i="12"/>
  <c r="F38" i="12"/>
  <c r="F30" i="12"/>
  <c r="F22" i="12"/>
  <c r="F14" i="12"/>
  <c r="F83" i="12"/>
  <c r="F68" i="12"/>
  <c r="F52" i="12"/>
  <c r="H52" i="12" s="1"/>
  <c r="J52" i="12" s="1"/>
  <c r="E38" i="12"/>
  <c r="E30" i="12"/>
  <c r="E22" i="12"/>
  <c r="E14" i="12"/>
  <c r="F88" i="12"/>
  <c r="F73" i="12"/>
  <c r="F57" i="12"/>
  <c r="F41" i="12"/>
  <c r="F33" i="12"/>
  <c r="H33" i="12" s="1"/>
  <c r="J33" i="12" s="1"/>
  <c r="F25" i="12"/>
  <c r="F17" i="12"/>
  <c r="F2" i="12"/>
  <c r="H2" i="12" s="1"/>
  <c r="J2" i="12" s="1"/>
  <c r="E17" i="12"/>
  <c r="F58" i="12"/>
  <c r="F81" i="12"/>
  <c r="F4" i="12"/>
  <c r="E10" i="12"/>
  <c r="G10" i="12" s="1"/>
  <c r="I10" i="12" s="1"/>
  <c r="E29" i="12"/>
  <c r="F93" i="12"/>
  <c r="H93" i="12" s="1"/>
  <c r="J93" i="12" s="1"/>
  <c r="F54" i="12"/>
  <c r="H54" i="12" s="1"/>
  <c r="J54" i="12" s="1"/>
  <c r="F9" i="12"/>
  <c r="H9" i="12" s="1"/>
  <c r="J9" i="12" s="1"/>
  <c r="E27" i="12"/>
  <c r="F3" i="12"/>
  <c r="E96" i="12"/>
  <c r="G96" i="12" s="1"/>
  <c r="I96" i="12" s="1"/>
  <c r="E88" i="12"/>
  <c r="G88" i="12" s="1"/>
  <c r="I88" i="12" s="1"/>
  <c r="E80" i="12"/>
  <c r="E71" i="12"/>
  <c r="E63" i="12"/>
  <c r="G63" i="12" s="1"/>
  <c r="I63" i="12" s="1"/>
  <c r="E55" i="12"/>
  <c r="G55" i="12" s="1"/>
  <c r="I55" i="12" s="1"/>
  <c r="E47" i="12"/>
  <c r="E95" i="12"/>
  <c r="E87" i="12"/>
  <c r="E79" i="12"/>
  <c r="E72" i="12"/>
  <c r="G72" i="12" s="1"/>
  <c r="I72" i="12" s="1"/>
  <c r="E64" i="12"/>
  <c r="E56" i="12"/>
  <c r="E48" i="12"/>
  <c r="E40" i="12"/>
  <c r="F82" i="12"/>
  <c r="F67" i="12"/>
  <c r="F51" i="12"/>
  <c r="H51" i="12" s="1"/>
  <c r="J51" i="12" s="1"/>
  <c r="F36" i="12"/>
  <c r="F28" i="12"/>
  <c r="F20" i="12"/>
  <c r="F95" i="12"/>
  <c r="F79" i="12"/>
  <c r="F64" i="12"/>
  <c r="H64" i="12" s="1"/>
  <c r="J64" i="12" s="1"/>
  <c r="F48" i="12"/>
  <c r="E36" i="12"/>
  <c r="E28" i="12"/>
  <c r="E20" i="12"/>
  <c r="F12" i="12"/>
  <c r="E32" i="12"/>
  <c r="G32" i="12" s="1"/>
  <c r="I32" i="12" s="1"/>
  <c r="F84" i="12"/>
  <c r="F53" i="12"/>
  <c r="F31" i="12"/>
  <c r="H31" i="12" s="1"/>
  <c r="J31" i="12" s="1"/>
  <c r="F15" i="12"/>
  <c r="E25" i="12"/>
  <c r="G25" i="12" s="1"/>
  <c r="I25" i="12" s="1"/>
  <c r="E24" i="12"/>
  <c r="G24" i="12" s="1"/>
  <c r="I24" i="12" s="1"/>
  <c r="F77" i="12"/>
  <c r="H77" i="12" s="1"/>
  <c r="F45" i="12"/>
  <c r="H45" i="12" s="1"/>
  <c r="J45" i="12" s="1"/>
  <c r="F27" i="12"/>
  <c r="H27" i="12" s="1"/>
  <c r="J27" i="12" s="1"/>
  <c r="E12" i="12"/>
  <c r="F42" i="12"/>
  <c r="F19" i="12"/>
  <c r="H19" i="12" s="1"/>
  <c r="J19" i="12" s="1"/>
  <c r="E16" i="12"/>
  <c r="F69" i="12"/>
  <c r="H69" i="12" s="1"/>
  <c r="J69" i="12" s="1"/>
  <c r="F39" i="12"/>
  <c r="F23" i="12"/>
  <c r="E3" i="12"/>
  <c r="F74" i="12"/>
  <c r="F40" i="12"/>
  <c r="F92" i="12"/>
  <c r="F61" i="12"/>
  <c r="F35" i="12"/>
  <c r="H35" i="12" s="1"/>
  <c r="J35" i="12" s="1"/>
  <c r="E7" i="12"/>
  <c r="M4" i="11"/>
  <c r="Q4" i="11" s="1"/>
  <c r="M3" i="8"/>
  <c r="Q3" i="8" s="1"/>
  <c r="M2" i="8"/>
  <c r="Q2" i="7"/>
  <c r="E8" i="7"/>
  <c r="F25" i="7"/>
  <c r="F76" i="7"/>
  <c r="F9" i="7"/>
  <c r="E35" i="7"/>
  <c r="E80" i="7"/>
  <c r="F96" i="7"/>
  <c r="F88" i="7"/>
  <c r="F80" i="7"/>
  <c r="F73" i="7"/>
  <c r="F65" i="7"/>
  <c r="F57" i="7"/>
  <c r="E93" i="7"/>
  <c r="E85" i="7"/>
  <c r="F78" i="7"/>
  <c r="E70" i="7"/>
  <c r="E62" i="7"/>
  <c r="E54" i="7"/>
  <c r="E46" i="7"/>
  <c r="E94" i="7"/>
  <c r="E75" i="7"/>
  <c r="E59" i="7"/>
  <c r="F47" i="7"/>
  <c r="E36" i="7"/>
  <c r="E28" i="7"/>
  <c r="E20" i="7"/>
  <c r="F89" i="7"/>
  <c r="F70" i="7"/>
  <c r="H70" i="7" s="1"/>
  <c r="J70" i="7" s="1"/>
  <c r="F54" i="7"/>
  <c r="E43" i="7"/>
  <c r="F36" i="7"/>
  <c r="F28" i="7"/>
  <c r="F20" i="7"/>
  <c r="E11" i="7"/>
  <c r="E3" i="7"/>
  <c r="E6" i="7"/>
  <c r="E21" i="7"/>
  <c r="E37" i="7"/>
  <c r="E57" i="7"/>
  <c r="E92" i="7"/>
  <c r="F33" i="7"/>
  <c r="F79" i="7"/>
  <c r="E15" i="7"/>
  <c r="E53" i="7"/>
  <c r="F15" i="7"/>
  <c r="F35" i="7"/>
  <c r="F64" i="7"/>
  <c r="E9" i="7"/>
  <c r="G9" i="7" s="1"/>
  <c r="I9" i="7" s="1"/>
  <c r="F29" i="7"/>
  <c r="E14" i="7"/>
  <c r="F44" i="7"/>
  <c r="E88" i="7"/>
  <c r="G88" i="7" s="1"/>
  <c r="I88" i="7" s="1"/>
  <c r="F94" i="7"/>
  <c r="F86" i="7"/>
  <c r="E78" i="7"/>
  <c r="G78" i="7" s="1"/>
  <c r="I78" i="7" s="1"/>
  <c r="F71" i="7"/>
  <c r="F63" i="7"/>
  <c r="F55" i="7"/>
  <c r="E91" i="7"/>
  <c r="E83" i="7"/>
  <c r="E76" i="7"/>
  <c r="E68" i="7"/>
  <c r="E60" i="7"/>
  <c r="E52" i="7"/>
  <c r="E44" i="7"/>
  <c r="E90" i="7"/>
  <c r="E71" i="7"/>
  <c r="E55" i="7"/>
  <c r="E41" i="7"/>
  <c r="E34" i="7"/>
  <c r="E26" i="7"/>
  <c r="E18" i="7"/>
  <c r="F85" i="7"/>
  <c r="F66" i="7"/>
  <c r="E51" i="7"/>
  <c r="F42" i="7"/>
  <c r="F34" i="7"/>
  <c r="F26" i="7"/>
  <c r="F18" i="7"/>
  <c r="F10" i="7"/>
  <c r="F2" i="7"/>
  <c r="F11" i="7"/>
  <c r="H11" i="7" s="1"/>
  <c r="J11" i="7" s="1"/>
  <c r="F4" i="7"/>
  <c r="E10" i="7"/>
  <c r="G10" i="7" s="1"/>
  <c r="I10" i="7" s="1"/>
  <c r="F37" i="7"/>
  <c r="F3" i="7"/>
  <c r="E19" i="7"/>
  <c r="F51" i="7"/>
  <c r="E96" i="7"/>
  <c r="F92" i="7"/>
  <c r="F84" i="7"/>
  <c r="F77" i="7"/>
  <c r="F69" i="7"/>
  <c r="F61" i="7"/>
  <c r="F53" i="7"/>
  <c r="H53" i="7" s="1"/>
  <c r="J53" i="7" s="1"/>
  <c r="E89" i="7"/>
  <c r="E81" i="7"/>
  <c r="E74" i="7"/>
  <c r="E66" i="7"/>
  <c r="E58" i="7"/>
  <c r="E50" i="7"/>
  <c r="E42" i="7"/>
  <c r="E86" i="7"/>
  <c r="E67" i="7"/>
  <c r="E49" i="7"/>
  <c r="F40" i="7"/>
  <c r="E32" i="7"/>
  <c r="E24" i="7"/>
  <c r="E16" i="7"/>
  <c r="F81" i="7"/>
  <c r="F62" i="7"/>
  <c r="F50" i="7"/>
  <c r="F41" i="7"/>
  <c r="H41" i="7" s="1"/>
  <c r="J41" i="7" s="1"/>
  <c r="F32" i="7"/>
  <c r="F24" i="7"/>
  <c r="F16" i="7"/>
  <c r="E7" i="7"/>
  <c r="E4" i="7"/>
  <c r="E12" i="7"/>
  <c r="E29" i="7"/>
  <c r="E45" i="7"/>
  <c r="E73" i="7"/>
  <c r="G73" i="7" s="1"/>
  <c r="I73" i="7" s="1"/>
  <c r="F17" i="7"/>
  <c r="F60" i="7"/>
  <c r="F95" i="7"/>
  <c r="E31" i="7"/>
  <c r="E69" i="7"/>
  <c r="F23" i="7"/>
  <c r="F46" i="7"/>
  <c r="F83" i="7"/>
  <c r="F31" i="7"/>
  <c r="F5" i="7"/>
  <c r="F12" i="7"/>
  <c r="E47" i="7"/>
  <c r="F8" i="7"/>
  <c r="E27" i="7"/>
  <c r="E77" i="7"/>
  <c r="E2" i="7"/>
  <c r="F90" i="7"/>
  <c r="F82" i="7"/>
  <c r="F75" i="7"/>
  <c r="H75" i="7" s="1"/>
  <c r="J75" i="7" s="1"/>
  <c r="F67" i="7"/>
  <c r="F59" i="7"/>
  <c r="E95" i="7"/>
  <c r="E87" i="7"/>
  <c r="E79" i="7"/>
  <c r="G79" i="7" s="1"/>
  <c r="I79" i="7" s="1"/>
  <c r="E72" i="7"/>
  <c r="E64" i="7"/>
  <c r="E56" i="7"/>
  <c r="E48" i="7"/>
  <c r="E40" i="7"/>
  <c r="E82" i="7"/>
  <c r="G82" i="7" s="1"/>
  <c r="I82" i="7" s="1"/>
  <c r="E63" i="7"/>
  <c r="G63" i="7" s="1"/>
  <c r="I63" i="7" s="1"/>
  <c r="F48" i="7"/>
  <c r="E38" i="7"/>
  <c r="E30" i="7"/>
  <c r="E22" i="7"/>
  <c r="F93" i="7"/>
  <c r="F74" i="7"/>
  <c r="F58" i="7"/>
  <c r="H58" i="7" s="1"/>
  <c r="J58" i="7" s="1"/>
  <c r="F49" i="7"/>
  <c r="H49" i="7" s="1"/>
  <c r="J49" i="7" s="1"/>
  <c r="F38" i="7"/>
  <c r="F30" i="7"/>
  <c r="F22" i="7"/>
  <c r="F14" i="7"/>
  <c r="F6" i="7"/>
  <c r="F43" i="7"/>
  <c r="F52" i="7"/>
  <c r="H52" i="7" s="1"/>
  <c r="J52" i="7" s="1"/>
  <c r="F13" i="7"/>
  <c r="E25" i="7"/>
  <c r="G25" i="7" s="1"/>
  <c r="I25" i="7" s="1"/>
  <c r="E65" i="7"/>
  <c r="G65" i="7" s="1"/>
  <c r="I65" i="7" s="1"/>
  <c r="F45" i="7"/>
  <c r="E23" i="7"/>
  <c r="F19" i="7"/>
  <c r="F72" i="7"/>
  <c r="H72" i="7" s="1"/>
  <c r="J72" i="7" s="1"/>
  <c r="E33" i="7"/>
  <c r="E84" i="7"/>
  <c r="F68" i="7"/>
  <c r="E39" i="7"/>
  <c r="F27" i="7"/>
  <c r="H27" i="7" s="1"/>
  <c r="J27" i="7" s="1"/>
  <c r="F91" i="7"/>
  <c r="E5" i="7"/>
  <c r="E13" i="7"/>
  <c r="F87" i="7"/>
  <c r="E61" i="7"/>
  <c r="F39" i="7"/>
  <c r="E17" i="7"/>
  <c r="G17" i="7" s="1"/>
  <c r="I17" i="7" s="1"/>
  <c r="F21" i="7"/>
  <c r="F7" i="7"/>
  <c r="H7" i="7" s="1"/>
  <c r="J7" i="7" s="1"/>
  <c r="F56" i="7"/>
  <c r="Q2" i="6"/>
  <c r="F94" i="6"/>
  <c r="F86" i="6"/>
  <c r="E78" i="6"/>
  <c r="F71" i="6"/>
  <c r="F63" i="6"/>
  <c r="F55" i="6"/>
  <c r="F47" i="6"/>
  <c r="F95" i="6"/>
  <c r="F87" i="6"/>
  <c r="F79" i="6"/>
  <c r="F70" i="6"/>
  <c r="F62" i="6"/>
  <c r="F54" i="6"/>
  <c r="F46" i="6"/>
  <c r="E96" i="6"/>
  <c r="E80" i="6"/>
  <c r="E65" i="6"/>
  <c r="E49" i="6"/>
  <c r="F37" i="6"/>
  <c r="F29" i="6"/>
  <c r="F21" i="6"/>
  <c r="F13" i="6"/>
  <c r="F6" i="6"/>
  <c r="F14" i="6"/>
  <c r="E23" i="6"/>
  <c r="E32" i="6"/>
  <c r="E47" i="6"/>
  <c r="G47" i="6" s="1"/>
  <c r="I47" i="6" s="1"/>
  <c r="E70" i="6"/>
  <c r="E90" i="6"/>
  <c r="E8" i="6"/>
  <c r="E18" i="6"/>
  <c r="F32" i="6"/>
  <c r="E44" i="6"/>
  <c r="E67" i="6"/>
  <c r="E87" i="6"/>
  <c r="F12" i="6"/>
  <c r="F26" i="6"/>
  <c r="E35" i="6"/>
  <c r="E55" i="6"/>
  <c r="F78" i="6"/>
  <c r="E2" i="6"/>
  <c r="E10" i="6"/>
  <c r="E21" i="6"/>
  <c r="E30" i="6"/>
  <c r="E43" i="6"/>
  <c r="E66" i="6"/>
  <c r="E86" i="6"/>
  <c r="E5" i="6"/>
  <c r="F92" i="6"/>
  <c r="F4" i="6"/>
  <c r="F90" i="6"/>
  <c r="F82" i="6"/>
  <c r="F75" i="6"/>
  <c r="F67" i="6"/>
  <c r="H67" i="6" s="1"/>
  <c r="J67" i="6" s="1"/>
  <c r="F59" i="6"/>
  <c r="F51" i="6"/>
  <c r="F43" i="6"/>
  <c r="F91" i="6"/>
  <c r="F83" i="6"/>
  <c r="F74" i="6"/>
  <c r="F66" i="6"/>
  <c r="F58" i="6"/>
  <c r="F50" i="6"/>
  <c r="F42" i="6"/>
  <c r="E88" i="6"/>
  <c r="E73" i="6"/>
  <c r="E57" i="6"/>
  <c r="E41" i="6"/>
  <c r="F33" i="6"/>
  <c r="F25" i="6"/>
  <c r="F17" i="6"/>
  <c r="F2" i="6"/>
  <c r="F10" i="6"/>
  <c r="E16" i="6"/>
  <c r="F30" i="6"/>
  <c r="E39" i="6"/>
  <c r="E56" i="6"/>
  <c r="E81" i="6"/>
  <c r="E4" i="6"/>
  <c r="F16" i="6"/>
  <c r="E25" i="6"/>
  <c r="E34" i="6"/>
  <c r="E58" i="6"/>
  <c r="E76" i="6"/>
  <c r="F8" i="6"/>
  <c r="E19" i="6"/>
  <c r="E28" i="6"/>
  <c r="E46" i="6"/>
  <c r="E64" i="6"/>
  <c r="E89" i="6"/>
  <c r="E6" i="6"/>
  <c r="G6" i="6" s="1"/>
  <c r="I6" i="6" s="1"/>
  <c r="E14" i="6"/>
  <c r="G14" i="6" s="1"/>
  <c r="I14" i="6" s="1"/>
  <c r="F28" i="6"/>
  <c r="E37" i="6"/>
  <c r="E52" i="6"/>
  <c r="E75" i="6"/>
  <c r="E95" i="6"/>
  <c r="F96" i="6"/>
  <c r="F88" i="6"/>
  <c r="F80" i="6"/>
  <c r="H80" i="6" s="1"/>
  <c r="J80" i="6" s="1"/>
  <c r="F73" i="6"/>
  <c r="F65" i="6"/>
  <c r="F57" i="6"/>
  <c r="H57" i="6" s="1"/>
  <c r="J57" i="6" s="1"/>
  <c r="F49" i="6"/>
  <c r="F41" i="6"/>
  <c r="F89" i="6"/>
  <c r="H89" i="6" s="1"/>
  <c r="J89" i="6" s="1"/>
  <c r="F81" i="6"/>
  <c r="F72" i="6"/>
  <c r="F64" i="6"/>
  <c r="H64" i="6" s="1"/>
  <c r="J64" i="6" s="1"/>
  <c r="F56" i="6"/>
  <c r="F48" i="6"/>
  <c r="F40" i="6"/>
  <c r="E84" i="6"/>
  <c r="E69" i="6"/>
  <c r="E53" i="6"/>
  <c r="F39" i="6"/>
  <c r="H39" i="6" s="1"/>
  <c r="J39" i="6" s="1"/>
  <c r="F31" i="6"/>
  <c r="F23" i="6"/>
  <c r="F15" i="6"/>
  <c r="E3" i="6"/>
  <c r="E11" i="6"/>
  <c r="F22" i="6"/>
  <c r="E31" i="6"/>
  <c r="E40" i="6"/>
  <c r="G40" i="6" s="1"/>
  <c r="I40" i="6" s="1"/>
  <c r="E63" i="6"/>
  <c r="G63" i="6" s="1"/>
  <c r="I63" i="6" s="1"/>
  <c r="E83" i="6"/>
  <c r="F7" i="6"/>
  <c r="E17" i="6"/>
  <c r="E26" i="6"/>
  <c r="G26" i="6" s="1"/>
  <c r="I26" i="6" s="1"/>
  <c r="E42" i="6"/>
  <c r="E60" i="6"/>
  <c r="E85" i="6"/>
  <c r="E9" i="6"/>
  <c r="F77" i="6"/>
  <c r="F45" i="6"/>
  <c r="F68" i="6"/>
  <c r="E92" i="6"/>
  <c r="G92" i="6" s="1"/>
  <c r="I92" i="6" s="1"/>
  <c r="F35" i="6"/>
  <c r="H35" i="6" s="1"/>
  <c r="J35" i="6" s="1"/>
  <c r="E7" i="6"/>
  <c r="E54" i="6"/>
  <c r="F24" i="6"/>
  <c r="E94" i="6"/>
  <c r="F34" i="6"/>
  <c r="E71" i="6"/>
  <c r="G71" i="6" s="1"/>
  <c r="I71" i="6" s="1"/>
  <c r="F9" i="6"/>
  <c r="H9" i="6" s="1"/>
  <c r="J9" i="6" s="1"/>
  <c r="E29" i="6"/>
  <c r="E59" i="6"/>
  <c r="G59" i="6" s="1"/>
  <c r="I59" i="6" s="1"/>
  <c r="E24" i="6"/>
  <c r="E20" i="6"/>
  <c r="E91" i="6"/>
  <c r="G91" i="6" s="1"/>
  <c r="I91" i="6" s="1"/>
  <c r="E38" i="6"/>
  <c r="F84" i="6"/>
  <c r="F76" i="6"/>
  <c r="E45" i="6"/>
  <c r="F38" i="6"/>
  <c r="E74" i="6"/>
  <c r="G74" i="6" s="1"/>
  <c r="I74" i="6" s="1"/>
  <c r="E62" i="6"/>
  <c r="E22" i="6"/>
  <c r="G22" i="6" s="1"/>
  <c r="I22" i="6" s="1"/>
  <c r="F69" i="6"/>
  <c r="F93" i="6"/>
  <c r="F60" i="6"/>
  <c r="E77" i="6"/>
  <c r="G77" i="6" s="1"/>
  <c r="I77" i="6" s="1"/>
  <c r="F27" i="6"/>
  <c r="E15" i="6"/>
  <c r="E72" i="6"/>
  <c r="E33" i="6"/>
  <c r="F18" i="6"/>
  <c r="H18" i="6" s="1"/>
  <c r="J18" i="6" s="1"/>
  <c r="E36" i="6"/>
  <c r="E82" i="6"/>
  <c r="E13" i="6"/>
  <c r="G13" i="6" s="1"/>
  <c r="I13" i="6" s="1"/>
  <c r="F36" i="6"/>
  <c r="E68" i="6"/>
  <c r="G68" i="6" s="1"/>
  <c r="I68" i="6" s="1"/>
  <c r="F61" i="6"/>
  <c r="F85" i="6"/>
  <c r="F52" i="6"/>
  <c r="H52" i="6" s="1"/>
  <c r="J52" i="6" s="1"/>
  <c r="E61" i="6"/>
  <c r="F19" i="6"/>
  <c r="F3" i="6"/>
  <c r="E51" i="6"/>
  <c r="E48" i="6"/>
  <c r="F20" i="6"/>
  <c r="H20" i="6" s="1"/>
  <c r="J20" i="6" s="1"/>
  <c r="E79" i="6"/>
  <c r="G79" i="6" s="1"/>
  <c r="I79" i="6" s="1"/>
  <c r="F53" i="6"/>
  <c r="F44" i="6"/>
  <c r="E12" i="6"/>
  <c r="F11" i="6"/>
  <c r="E27" i="6"/>
  <c r="G27" i="6" s="1"/>
  <c r="I27" i="6" s="1"/>
  <c r="F5" i="6"/>
  <c r="H5" i="6" s="1"/>
  <c r="J5" i="6" s="1"/>
  <c r="E50" i="6"/>
  <c r="E93" i="6"/>
  <c r="Q2" i="5"/>
  <c r="F11" i="5"/>
  <c r="E54" i="5"/>
  <c r="E17" i="5"/>
  <c r="F78" i="5"/>
  <c r="E15" i="5"/>
  <c r="E70" i="5"/>
  <c r="F90" i="5"/>
  <c r="F82" i="5"/>
  <c r="F75" i="5"/>
  <c r="F67" i="5"/>
  <c r="F59" i="5"/>
  <c r="F51" i="5"/>
  <c r="E90" i="5"/>
  <c r="E82" i="5"/>
  <c r="E73" i="5"/>
  <c r="E65" i="5"/>
  <c r="E57" i="5"/>
  <c r="F95" i="5"/>
  <c r="F87" i="5"/>
  <c r="F79" i="5"/>
  <c r="F70" i="5"/>
  <c r="F62" i="5"/>
  <c r="F54" i="5"/>
  <c r="F46" i="5"/>
  <c r="E91" i="5"/>
  <c r="E56" i="5"/>
  <c r="F41" i="5"/>
  <c r="F32" i="5"/>
  <c r="F24" i="5"/>
  <c r="F16" i="5"/>
  <c r="E93" i="5"/>
  <c r="E58" i="5"/>
  <c r="F47" i="5"/>
  <c r="E36" i="5"/>
  <c r="E28" i="5"/>
  <c r="E20" i="5"/>
  <c r="F12" i="5"/>
  <c r="F5" i="5"/>
  <c r="E76" i="5"/>
  <c r="E47" i="5"/>
  <c r="F37" i="5"/>
  <c r="F29" i="5"/>
  <c r="F21" i="5"/>
  <c r="F13" i="5"/>
  <c r="E5" i="5"/>
  <c r="E4" i="5"/>
  <c r="E13" i="5"/>
  <c r="F43" i="5"/>
  <c r="E81" i="5"/>
  <c r="E19" i="5"/>
  <c r="E25" i="5"/>
  <c r="E89" i="5"/>
  <c r="E23" i="5"/>
  <c r="F96" i="5"/>
  <c r="F88" i="5"/>
  <c r="F80" i="5"/>
  <c r="F73" i="5"/>
  <c r="F65" i="5"/>
  <c r="F57" i="5"/>
  <c r="E96" i="5"/>
  <c r="E88" i="5"/>
  <c r="E80" i="5"/>
  <c r="E71" i="5"/>
  <c r="E63" i="5"/>
  <c r="E55" i="5"/>
  <c r="F93" i="5"/>
  <c r="F85" i="5"/>
  <c r="F76" i="5"/>
  <c r="F68" i="5"/>
  <c r="F60" i="5"/>
  <c r="F52" i="5"/>
  <c r="F44" i="5"/>
  <c r="E83" i="5"/>
  <c r="F49" i="5"/>
  <c r="F38" i="5"/>
  <c r="F30" i="5"/>
  <c r="F22" i="5"/>
  <c r="F14" i="5"/>
  <c r="E85" i="5"/>
  <c r="G85" i="5" s="1"/>
  <c r="I85" i="5" s="1"/>
  <c r="E50" i="5"/>
  <c r="E41" i="5"/>
  <c r="E34" i="5"/>
  <c r="E26" i="5"/>
  <c r="E18" i="5"/>
  <c r="E10" i="5"/>
  <c r="E44" i="5"/>
  <c r="E27" i="5"/>
  <c r="F6" i="5"/>
  <c r="E33" i="5"/>
  <c r="E2" i="5"/>
  <c r="E31" i="5"/>
  <c r="F94" i="5"/>
  <c r="F86" i="5"/>
  <c r="E78" i="5"/>
  <c r="G78" i="5" s="1"/>
  <c r="I78" i="5" s="1"/>
  <c r="F71" i="5"/>
  <c r="H71" i="5" s="1"/>
  <c r="J71" i="5" s="1"/>
  <c r="F63" i="5"/>
  <c r="H63" i="5" s="1"/>
  <c r="J63" i="5" s="1"/>
  <c r="F55" i="5"/>
  <c r="H55" i="5" s="1"/>
  <c r="J55" i="5" s="1"/>
  <c r="E94" i="5"/>
  <c r="E86" i="5"/>
  <c r="E77" i="5"/>
  <c r="E69" i="5"/>
  <c r="E61" i="5"/>
  <c r="E53" i="5"/>
  <c r="F91" i="5"/>
  <c r="F83" i="5"/>
  <c r="H83" i="5" s="1"/>
  <c r="J83" i="5" s="1"/>
  <c r="F74" i="5"/>
  <c r="F66" i="5"/>
  <c r="F58" i="5"/>
  <c r="H58" i="5" s="1"/>
  <c r="J58" i="5" s="1"/>
  <c r="F50" i="5"/>
  <c r="F42" i="5"/>
  <c r="E72" i="5"/>
  <c r="E43" i="5"/>
  <c r="G43" i="5" s="1"/>
  <c r="I43" i="5" s="1"/>
  <c r="F36" i="5"/>
  <c r="F28" i="5"/>
  <c r="F20" i="5"/>
  <c r="E11" i="5"/>
  <c r="E74" i="5"/>
  <c r="E49" i="5"/>
  <c r="G49" i="5" s="1"/>
  <c r="I49" i="5" s="1"/>
  <c r="E40" i="5"/>
  <c r="E32" i="5"/>
  <c r="G32" i="5" s="1"/>
  <c r="I32" i="5" s="1"/>
  <c r="E24" i="5"/>
  <c r="G24" i="5" s="1"/>
  <c r="I24" i="5" s="1"/>
  <c r="E16" i="5"/>
  <c r="G16" i="5" s="1"/>
  <c r="I16" i="5" s="1"/>
  <c r="F9" i="5"/>
  <c r="E87" i="5"/>
  <c r="E60" i="5"/>
  <c r="F45" i="5"/>
  <c r="F33" i="5"/>
  <c r="F25" i="5"/>
  <c r="F17" i="5"/>
  <c r="E9" i="5"/>
  <c r="F2" i="5"/>
  <c r="F7" i="5"/>
  <c r="E29" i="5"/>
  <c r="E8" i="5"/>
  <c r="F92" i="5"/>
  <c r="F61" i="5"/>
  <c r="E75" i="5"/>
  <c r="G75" i="5" s="1"/>
  <c r="I75" i="5" s="1"/>
  <c r="F89" i="5"/>
  <c r="F56" i="5"/>
  <c r="E42" i="5"/>
  <c r="F10" i="5"/>
  <c r="H10" i="5" s="1"/>
  <c r="J10" i="5" s="1"/>
  <c r="E30" i="5"/>
  <c r="E95" i="5"/>
  <c r="E46" i="5"/>
  <c r="G46" i="5" s="1"/>
  <c r="I46" i="5" s="1"/>
  <c r="F27" i="5"/>
  <c r="E12" i="5"/>
  <c r="E62" i="5"/>
  <c r="F3" i="5"/>
  <c r="E45" i="5"/>
  <c r="F84" i="5"/>
  <c r="F53" i="5"/>
  <c r="H53" i="5" s="1"/>
  <c r="J53" i="5" s="1"/>
  <c r="E67" i="5"/>
  <c r="F81" i="5"/>
  <c r="F48" i="5"/>
  <c r="F34" i="5"/>
  <c r="E66" i="5"/>
  <c r="E22" i="5"/>
  <c r="G22" i="5" s="1"/>
  <c r="I22" i="5" s="1"/>
  <c r="E79" i="5"/>
  <c r="G79" i="5" s="1"/>
  <c r="I79" i="5" s="1"/>
  <c r="F39" i="5"/>
  <c r="F23" i="5"/>
  <c r="F8" i="5"/>
  <c r="F69" i="5"/>
  <c r="E51" i="5"/>
  <c r="E64" i="5"/>
  <c r="E38" i="5"/>
  <c r="E52" i="5"/>
  <c r="F31" i="5"/>
  <c r="H31" i="5" s="1"/>
  <c r="J31" i="5" s="1"/>
  <c r="E3" i="5"/>
  <c r="G3" i="5" s="1"/>
  <c r="I3" i="5" s="1"/>
  <c r="E35" i="5"/>
  <c r="E7" i="5"/>
  <c r="F77" i="5"/>
  <c r="E92" i="5"/>
  <c r="E59" i="5"/>
  <c r="F72" i="5"/>
  <c r="F40" i="5"/>
  <c r="H40" i="5" s="1"/>
  <c r="J40" i="5" s="1"/>
  <c r="F26" i="5"/>
  <c r="E48" i="5"/>
  <c r="E14" i="5"/>
  <c r="G14" i="5" s="1"/>
  <c r="I14" i="5" s="1"/>
  <c r="E68" i="5"/>
  <c r="F35" i="5"/>
  <c r="F19" i="5"/>
  <c r="F4" i="5"/>
  <c r="H4" i="5" s="1"/>
  <c r="J4" i="5" s="1"/>
  <c r="E21" i="5"/>
  <c r="G21" i="5" s="1"/>
  <c r="I21" i="5" s="1"/>
  <c r="E39" i="5"/>
  <c r="E84" i="5"/>
  <c r="F64" i="5"/>
  <c r="F18" i="5"/>
  <c r="E6" i="5"/>
  <c r="G6" i="5" s="1"/>
  <c r="I6" i="5" s="1"/>
  <c r="F15" i="5"/>
  <c r="H15" i="5" s="1"/>
  <c r="J15" i="5" s="1"/>
  <c r="E37" i="5"/>
  <c r="Q2" i="4"/>
  <c r="E95" i="4"/>
  <c r="E2" i="4"/>
  <c r="E8" i="4"/>
  <c r="E23" i="4"/>
  <c r="E39" i="4"/>
  <c r="E70" i="4"/>
  <c r="E9" i="4"/>
  <c r="E22" i="4"/>
  <c r="E38" i="4"/>
  <c r="E68" i="4"/>
  <c r="F5" i="4"/>
  <c r="E13" i="4"/>
  <c r="E29" i="4"/>
  <c r="E50" i="4"/>
  <c r="E85" i="4"/>
  <c r="F90" i="4"/>
  <c r="F82" i="4"/>
  <c r="F75" i="4"/>
  <c r="F67" i="4"/>
  <c r="F59" i="4"/>
  <c r="F51" i="4"/>
  <c r="F43" i="4"/>
  <c r="F91" i="4"/>
  <c r="F83" i="4"/>
  <c r="F74" i="4"/>
  <c r="F66" i="4"/>
  <c r="F58" i="4"/>
  <c r="F50" i="4"/>
  <c r="F42" i="4"/>
  <c r="E86" i="4"/>
  <c r="E67" i="4"/>
  <c r="G67" i="4" s="1"/>
  <c r="I67" i="4" s="1"/>
  <c r="E51" i="4"/>
  <c r="F36" i="4"/>
  <c r="F28" i="4"/>
  <c r="F20" i="4"/>
  <c r="E96" i="4"/>
  <c r="E80" i="4"/>
  <c r="E65" i="4"/>
  <c r="E49" i="4"/>
  <c r="F37" i="4"/>
  <c r="F29" i="4"/>
  <c r="H29" i="4" s="1"/>
  <c r="J29" i="4" s="1"/>
  <c r="F21" i="4"/>
  <c r="F13" i="4"/>
  <c r="H13" i="4" s="1"/>
  <c r="J13" i="4" s="1"/>
  <c r="F6" i="4"/>
  <c r="E16" i="4"/>
  <c r="E32" i="4"/>
  <c r="E56" i="4"/>
  <c r="E91" i="4"/>
  <c r="F3" i="4"/>
  <c r="F11" i="4"/>
  <c r="E27" i="4"/>
  <c r="E46" i="4"/>
  <c r="F78" i="4"/>
  <c r="F4" i="4"/>
  <c r="F12" i="4"/>
  <c r="E26" i="4"/>
  <c r="E44" i="4"/>
  <c r="E76" i="4"/>
  <c r="E6" i="4"/>
  <c r="E17" i="4"/>
  <c r="E33" i="4"/>
  <c r="E58" i="4"/>
  <c r="F96" i="4"/>
  <c r="H96" i="4" s="1"/>
  <c r="J96" i="4" s="1"/>
  <c r="F88" i="4"/>
  <c r="F80" i="4"/>
  <c r="H80" i="4" s="1"/>
  <c r="J80" i="4" s="1"/>
  <c r="F73" i="4"/>
  <c r="F65" i="4"/>
  <c r="F57" i="4"/>
  <c r="F49" i="4"/>
  <c r="F41" i="4"/>
  <c r="F89" i="4"/>
  <c r="F81" i="4"/>
  <c r="F72" i="4"/>
  <c r="F64" i="4"/>
  <c r="F56" i="4"/>
  <c r="H56" i="4" s="1"/>
  <c r="J56" i="4" s="1"/>
  <c r="F48" i="4"/>
  <c r="F40" i="4"/>
  <c r="E82" i="4"/>
  <c r="E63" i="4"/>
  <c r="E47" i="4"/>
  <c r="E4" i="4"/>
  <c r="E15" i="4"/>
  <c r="E31" i="4"/>
  <c r="E54" i="4"/>
  <c r="E81" i="4"/>
  <c r="E5" i="4"/>
  <c r="E14" i="4"/>
  <c r="E30" i="4"/>
  <c r="E52" i="4"/>
  <c r="E79" i="4"/>
  <c r="F9" i="4"/>
  <c r="H9" i="4" s="1"/>
  <c r="J9" i="4" s="1"/>
  <c r="E21" i="4"/>
  <c r="E37" i="4"/>
  <c r="G37" i="4" s="1"/>
  <c r="I37" i="4" s="1"/>
  <c r="E66" i="4"/>
  <c r="G66" i="4" s="1"/>
  <c r="I66" i="4" s="1"/>
  <c r="F94" i="4"/>
  <c r="F86" i="4"/>
  <c r="E78" i="4"/>
  <c r="G78" i="4" s="1"/>
  <c r="I78" i="4" s="1"/>
  <c r="F71" i="4"/>
  <c r="F63" i="4"/>
  <c r="H63" i="4" s="1"/>
  <c r="J63" i="4" s="1"/>
  <c r="F55" i="4"/>
  <c r="F47" i="4"/>
  <c r="F95" i="4"/>
  <c r="F87" i="4"/>
  <c r="F79" i="4"/>
  <c r="F70" i="4"/>
  <c r="F62" i="4"/>
  <c r="F54" i="4"/>
  <c r="F46" i="4"/>
  <c r="H46" i="4" s="1"/>
  <c r="J46" i="4" s="1"/>
  <c r="E94" i="4"/>
  <c r="E75" i="4"/>
  <c r="G75" i="4" s="1"/>
  <c r="I75" i="4" s="1"/>
  <c r="E59" i="4"/>
  <c r="G59" i="4" s="1"/>
  <c r="I59" i="4" s="1"/>
  <c r="E43" i="4"/>
  <c r="F32" i="4"/>
  <c r="F24" i="4"/>
  <c r="F16" i="4"/>
  <c r="E88" i="4"/>
  <c r="G88" i="4" s="1"/>
  <c r="I88" i="4" s="1"/>
  <c r="E73" i="4"/>
  <c r="E57" i="4"/>
  <c r="E41" i="4"/>
  <c r="F33" i="4"/>
  <c r="F25" i="4"/>
  <c r="F17" i="4"/>
  <c r="F2" i="4"/>
  <c r="F10" i="4"/>
  <c r="E24" i="4"/>
  <c r="E40" i="4"/>
  <c r="E72" i="4"/>
  <c r="E93" i="4"/>
  <c r="F7" i="4"/>
  <c r="E19" i="4"/>
  <c r="E35" i="4"/>
  <c r="E62" i="4"/>
  <c r="E89" i="4"/>
  <c r="F8" i="4"/>
  <c r="E18" i="4"/>
  <c r="E34" i="4"/>
  <c r="E60" i="4"/>
  <c r="E87" i="4"/>
  <c r="E10" i="4"/>
  <c r="E25" i="4"/>
  <c r="E42" i="4"/>
  <c r="G42" i="4" s="1"/>
  <c r="I42" i="4" s="1"/>
  <c r="E74" i="4"/>
  <c r="F92" i="4"/>
  <c r="F84" i="4"/>
  <c r="F77" i="4"/>
  <c r="F69" i="4"/>
  <c r="F61" i="4"/>
  <c r="F53" i="4"/>
  <c r="F45" i="4"/>
  <c r="F93" i="4"/>
  <c r="F85" i="4"/>
  <c r="H85" i="4" s="1"/>
  <c r="J85" i="4" s="1"/>
  <c r="F76" i="4"/>
  <c r="F68" i="4"/>
  <c r="F60" i="4"/>
  <c r="F52" i="4"/>
  <c r="F44" i="4"/>
  <c r="E90" i="4"/>
  <c r="G90" i="4" s="1"/>
  <c r="I90" i="4" s="1"/>
  <c r="E71" i="4"/>
  <c r="G71" i="4" s="1"/>
  <c r="I71" i="4" s="1"/>
  <c r="E55" i="4"/>
  <c r="G55" i="4" s="1"/>
  <c r="I55" i="4" s="1"/>
  <c r="F38" i="4"/>
  <c r="F30" i="4"/>
  <c r="H30" i="4" s="1"/>
  <c r="J30" i="4" s="1"/>
  <c r="F22" i="4"/>
  <c r="H22" i="4" s="1"/>
  <c r="J22" i="4" s="1"/>
  <c r="F14" i="4"/>
  <c r="H14" i="4" s="1"/>
  <c r="J14" i="4" s="1"/>
  <c r="E84" i="4"/>
  <c r="G84" i="4" s="1"/>
  <c r="I84" i="4" s="1"/>
  <c r="E69" i="4"/>
  <c r="F18" i="4"/>
  <c r="E53" i="4"/>
  <c r="F31" i="4"/>
  <c r="F15" i="4"/>
  <c r="E11" i="4"/>
  <c r="G11" i="4" s="1"/>
  <c r="I11" i="4" s="1"/>
  <c r="E48" i="4"/>
  <c r="G48" i="4" s="1"/>
  <c r="I48" i="4" s="1"/>
  <c r="E92" i="4"/>
  <c r="F27" i="4"/>
  <c r="E20" i="4"/>
  <c r="F34" i="4"/>
  <c r="E77" i="4"/>
  <c r="F39" i="4"/>
  <c r="H39" i="4" s="1"/>
  <c r="J39" i="4" s="1"/>
  <c r="F23" i="4"/>
  <c r="H23" i="4" s="1"/>
  <c r="J23" i="4" s="1"/>
  <c r="E3" i="4"/>
  <c r="E28" i="4"/>
  <c r="E83" i="4"/>
  <c r="G83" i="4" s="1"/>
  <c r="I83" i="4" s="1"/>
  <c r="F26" i="4"/>
  <c r="H26" i="4" s="1"/>
  <c r="J26" i="4" s="1"/>
  <c r="E61" i="4"/>
  <c r="G61" i="4" s="1"/>
  <c r="I61" i="4" s="1"/>
  <c r="F35" i="4"/>
  <c r="F19" i="4"/>
  <c r="E7" i="4"/>
  <c r="E36" i="4"/>
  <c r="G36" i="4" s="1"/>
  <c r="I36" i="4" s="1"/>
  <c r="E45" i="4"/>
  <c r="E12" i="4"/>
  <c r="E64" i="4"/>
  <c r="G64" i="4" s="1"/>
  <c r="I64" i="4" s="1"/>
  <c r="F94" i="13"/>
  <c r="F86" i="13"/>
  <c r="E78" i="13"/>
  <c r="F71" i="13"/>
  <c r="F63" i="13"/>
  <c r="F55" i="13"/>
  <c r="F47" i="13"/>
  <c r="F95" i="13"/>
  <c r="F87" i="13"/>
  <c r="F79" i="13"/>
  <c r="F70" i="13"/>
  <c r="F62" i="13"/>
  <c r="F54" i="13"/>
  <c r="F46" i="13"/>
  <c r="E94" i="13"/>
  <c r="E75" i="13"/>
  <c r="E59" i="13"/>
  <c r="E43" i="13"/>
  <c r="F32" i="13"/>
  <c r="F24" i="13"/>
  <c r="F16" i="13"/>
  <c r="E88" i="13"/>
  <c r="E73" i="13"/>
  <c r="E57" i="13"/>
  <c r="E41" i="13"/>
  <c r="F33" i="13"/>
  <c r="F25" i="13"/>
  <c r="F17" i="13"/>
  <c r="F2" i="13"/>
  <c r="E15" i="13"/>
  <c r="E31" i="13"/>
  <c r="E54" i="13"/>
  <c r="E81" i="13"/>
  <c r="F7" i="13"/>
  <c r="E22" i="13"/>
  <c r="E38" i="13"/>
  <c r="E68" i="13"/>
  <c r="E95" i="13"/>
  <c r="F8" i="13"/>
  <c r="E13" i="13"/>
  <c r="E29" i="13"/>
  <c r="E50" i="13"/>
  <c r="E85" i="13"/>
  <c r="E6" i="13"/>
  <c r="F12" i="13"/>
  <c r="E28" i="13"/>
  <c r="E48" i="13"/>
  <c r="E83" i="13"/>
  <c r="Q2" i="13"/>
  <c r="F92" i="13"/>
  <c r="F84" i="13"/>
  <c r="F77" i="13"/>
  <c r="F69" i="13"/>
  <c r="F61" i="13"/>
  <c r="F53" i="13"/>
  <c r="F45" i="13"/>
  <c r="F93" i="13"/>
  <c r="F85" i="13"/>
  <c r="F76" i="13"/>
  <c r="F68" i="13"/>
  <c r="F60" i="13"/>
  <c r="F52" i="13"/>
  <c r="F44" i="13"/>
  <c r="E90" i="13"/>
  <c r="E71" i="13"/>
  <c r="E55" i="13"/>
  <c r="G55" i="13" s="1"/>
  <c r="I55" i="13" s="1"/>
  <c r="F38" i="13"/>
  <c r="F30" i="13"/>
  <c r="F22" i="13"/>
  <c r="F14" i="13"/>
  <c r="E84" i="13"/>
  <c r="G84" i="13" s="1"/>
  <c r="I84" i="13" s="1"/>
  <c r="E69" i="13"/>
  <c r="E53" i="13"/>
  <c r="F39" i="13"/>
  <c r="F31" i="13"/>
  <c r="H31" i="13" s="1"/>
  <c r="J31" i="13" s="1"/>
  <c r="F23" i="13"/>
  <c r="F15" i="13"/>
  <c r="E3" i="13"/>
  <c r="E19" i="13"/>
  <c r="E35" i="13"/>
  <c r="E62" i="13"/>
  <c r="E89" i="13"/>
  <c r="E8" i="13"/>
  <c r="G8" i="13" s="1"/>
  <c r="I8" i="13" s="1"/>
  <c r="E26" i="13"/>
  <c r="E44" i="13"/>
  <c r="F90" i="13"/>
  <c r="F82" i="13"/>
  <c r="F75" i="13"/>
  <c r="H75" i="13" s="1"/>
  <c r="J75" i="13" s="1"/>
  <c r="F67" i="13"/>
  <c r="F59" i="13"/>
  <c r="F51" i="13"/>
  <c r="F43" i="13"/>
  <c r="F91" i="13"/>
  <c r="F83" i="13"/>
  <c r="F74" i="13"/>
  <c r="F66" i="13"/>
  <c r="F58" i="13"/>
  <c r="F50" i="13"/>
  <c r="H50" i="13" s="1"/>
  <c r="J50" i="13" s="1"/>
  <c r="F42" i="13"/>
  <c r="E86" i="13"/>
  <c r="E67" i="13"/>
  <c r="G67" i="13" s="1"/>
  <c r="I67" i="13" s="1"/>
  <c r="E51" i="13"/>
  <c r="F36" i="13"/>
  <c r="F28" i="13"/>
  <c r="F20" i="13"/>
  <c r="E96" i="13"/>
  <c r="E80" i="13"/>
  <c r="E65" i="13"/>
  <c r="E49" i="13"/>
  <c r="F37" i="13"/>
  <c r="F29" i="13"/>
  <c r="F21" i="13"/>
  <c r="F13" i="13"/>
  <c r="F6" i="13"/>
  <c r="E23" i="13"/>
  <c r="E39" i="13"/>
  <c r="E70" i="13"/>
  <c r="F3" i="13"/>
  <c r="H3" i="13" s="1"/>
  <c r="J3" i="13" s="1"/>
  <c r="E14" i="13"/>
  <c r="E30" i="13"/>
  <c r="G30" i="13" s="1"/>
  <c r="I30" i="13" s="1"/>
  <c r="E52" i="13"/>
  <c r="E79" i="13"/>
  <c r="G79" i="13" s="1"/>
  <c r="I79" i="13" s="1"/>
  <c r="F4" i="13"/>
  <c r="E10" i="13"/>
  <c r="E21" i="13"/>
  <c r="E37" i="13"/>
  <c r="G37" i="13" s="1"/>
  <c r="I37" i="13" s="1"/>
  <c r="E66" i="13"/>
  <c r="E2" i="13"/>
  <c r="F10" i="13"/>
  <c r="E20" i="13"/>
  <c r="E36" i="13"/>
  <c r="G36" i="13" s="1"/>
  <c r="I36" i="13" s="1"/>
  <c r="E64" i="13"/>
  <c r="F96" i="13"/>
  <c r="F88" i="13"/>
  <c r="H88" i="13" s="1"/>
  <c r="J88" i="13" s="1"/>
  <c r="F80" i="13"/>
  <c r="H80" i="13" s="1"/>
  <c r="J80" i="13" s="1"/>
  <c r="F73" i="13"/>
  <c r="F65" i="13"/>
  <c r="F57" i="13"/>
  <c r="F49" i="13"/>
  <c r="F41" i="13"/>
  <c r="F89" i="13"/>
  <c r="F81" i="13"/>
  <c r="F72" i="13"/>
  <c r="F64" i="13"/>
  <c r="H64" i="13" s="1"/>
  <c r="J64" i="13" s="1"/>
  <c r="F56" i="13"/>
  <c r="F48" i="13"/>
  <c r="F40" i="13"/>
  <c r="E82" i="13"/>
  <c r="E63" i="13"/>
  <c r="G63" i="13" s="1"/>
  <c r="I63" i="13" s="1"/>
  <c r="E47" i="13"/>
  <c r="F34" i="13"/>
  <c r="F26" i="13"/>
  <c r="F18" i="13"/>
  <c r="E92" i="13"/>
  <c r="G92" i="13" s="1"/>
  <c r="I92" i="13" s="1"/>
  <c r="E77" i="13"/>
  <c r="E61" i="13"/>
  <c r="E45" i="13"/>
  <c r="F35" i="13"/>
  <c r="F27" i="13"/>
  <c r="F19" i="13"/>
  <c r="E12" i="13"/>
  <c r="G12" i="13" s="1"/>
  <c r="I12" i="13" s="1"/>
  <c r="E7" i="13"/>
  <c r="G7" i="13" s="1"/>
  <c r="I7" i="13" s="1"/>
  <c r="E27" i="13"/>
  <c r="E46" i="13"/>
  <c r="F78" i="13"/>
  <c r="E4" i="13"/>
  <c r="E18" i="13"/>
  <c r="E76" i="13"/>
  <c r="E9" i="13"/>
  <c r="E33" i="13"/>
  <c r="G33" i="13" s="1"/>
  <c r="I33" i="13" s="1"/>
  <c r="E93" i="13"/>
  <c r="E16" i="13"/>
  <c r="E56" i="13"/>
  <c r="G56" i="13" s="1"/>
  <c r="I56" i="13" s="1"/>
  <c r="E87" i="13"/>
  <c r="E11" i="13"/>
  <c r="E42" i="13"/>
  <c r="F5" i="13"/>
  <c r="E24" i="13"/>
  <c r="E72" i="13"/>
  <c r="G72" i="13" s="1"/>
  <c r="I72" i="13" s="1"/>
  <c r="E34" i="13"/>
  <c r="E17" i="13"/>
  <c r="E58" i="13"/>
  <c r="F9" i="13"/>
  <c r="E32" i="13"/>
  <c r="E91" i="13"/>
  <c r="G91" i="13" s="1"/>
  <c r="I91" i="13" s="1"/>
  <c r="E60" i="13"/>
  <c r="E5" i="13"/>
  <c r="E25" i="13"/>
  <c r="E74" i="13"/>
  <c r="F11" i="13"/>
  <c r="E40" i="13"/>
  <c r="Q2" i="1"/>
  <c r="E2" i="1"/>
  <c r="E6" i="1"/>
  <c r="F32" i="1"/>
  <c r="E74" i="1"/>
  <c r="F68" i="1"/>
  <c r="E88" i="1"/>
  <c r="E50" i="1"/>
  <c r="F80" i="1"/>
  <c r="E66" i="1"/>
  <c r="F11" i="1"/>
  <c r="F27" i="1"/>
  <c r="F43" i="1"/>
  <c r="F59" i="1"/>
  <c r="F75" i="1"/>
  <c r="F91" i="1"/>
  <c r="E13" i="1"/>
  <c r="E29" i="1"/>
  <c r="E45" i="1"/>
  <c r="E61" i="1"/>
  <c r="E77" i="1"/>
  <c r="E93" i="1"/>
  <c r="F12" i="1"/>
  <c r="F9" i="1"/>
  <c r="F25" i="1"/>
  <c r="F41" i="1"/>
  <c r="F57" i="1"/>
  <c r="F73" i="1"/>
  <c r="F89" i="1"/>
  <c r="E11" i="1"/>
  <c r="E27" i="1"/>
  <c r="E43" i="1"/>
  <c r="E59" i="1"/>
  <c r="E75" i="1"/>
  <c r="E91" i="1"/>
  <c r="F14" i="1"/>
  <c r="F30" i="1"/>
  <c r="F46" i="1"/>
  <c r="F62" i="1"/>
  <c r="F78" i="1"/>
  <c r="F94" i="1"/>
  <c r="E16" i="1"/>
  <c r="E32" i="1"/>
  <c r="E48" i="1"/>
  <c r="E94" i="1"/>
  <c r="G94" i="1" s="1"/>
  <c r="I94" i="1" s="1"/>
  <c r="E62" i="1"/>
  <c r="F92" i="1"/>
  <c r="F28" i="1"/>
  <c r="E68" i="1"/>
  <c r="E10" i="1"/>
  <c r="F40" i="1"/>
  <c r="E54" i="1"/>
  <c r="F52" i="1"/>
  <c r="E80" i="1"/>
  <c r="E34" i="1"/>
  <c r="F64" i="1"/>
  <c r="E38" i="1"/>
  <c r="F15" i="1"/>
  <c r="F31" i="1"/>
  <c r="F47" i="1"/>
  <c r="F63" i="1"/>
  <c r="F79" i="1"/>
  <c r="F95" i="1"/>
  <c r="E17" i="1"/>
  <c r="E33" i="1"/>
  <c r="E49" i="1"/>
  <c r="E65" i="1"/>
  <c r="E81" i="1"/>
  <c r="F2" i="1"/>
  <c r="F16" i="1"/>
  <c r="H16" i="1" s="1"/>
  <c r="J16" i="1" s="1"/>
  <c r="F13" i="1"/>
  <c r="F29" i="1"/>
  <c r="F45" i="1"/>
  <c r="F61" i="1"/>
  <c r="F77" i="1"/>
  <c r="F93" i="1"/>
  <c r="E15" i="1"/>
  <c r="E31" i="1"/>
  <c r="E47" i="1"/>
  <c r="E63" i="1"/>
  <c r="E79" i="1"/>
  <c r="E22" i="1"/>
  <c r="F36" i="1"/>
  <c r="E72" i="1"/>
  <c r="E18" i="1"/>
  <c r="F48" i="1"/>
  <c r="F3" i="1"/>
  <c r="F19" i="1"/>
  <c r="F35" i="1"/>
  <c r="F51" i="1"/>
  <c r="F67" i="1"/>
  <c r="F83" i="1"/>
  <c r="E5" i="1"/>
  <c r="E21" i="1"/>
  <c r="E37" i="1"/>
  <c r="E53" i="1"/>
  <c r="E69" i="1"/>
  <c r="E85" i="1"/>
  <c r="F4" i="1"/>
  <c r="F20" i="1"/>
  <c r="F17" i="1"/>
  <c r="F33" i="1"/>
  <c r="F49" i="1"/>
  <c r="F65" i="1"/>
  <c r="F81" i="1"/>
  <c r="E3" i="1"/>
  <c r="E19" i="1"/>
  <c r="E35" i="1"/>
  <c r="E51" i="1"/>
  <c r="E67" i="1"/>
  <c r="E83" i="1"/>
  <c r="F6" i="1"/>
  <c r="F22" i="1"/>
  <c r="F38" i="1"/>
  <c r="F54" i="1"/>
  <c r="F70" i="1"/>
  <c r="F86" i="1"/>
  <c r="E8" i="1"/>
  <c r="E24" i="1"/>
  <c r="E40" i="1"/>
  <c r="E56" i="1"/>
  <c r="E78" i="1"/>
  <c r="E30" i="1"/>
  <c r="F60" i="1"/>
  <c r="E84" i="1"/>
  <c r="E42" i="1"/>
  <c r="F72" i="1"/>
  <c r="E90" i="1"/>
  <c r="F84" i="1"/>
  <c r="H84" i="1" s="1"/>
  <c r="J84" i="1" s="1"/>
  <c r="E96" i="1"/>
  <c r="E64" i="1"/>
  <c r="F96" i="1"/>
  <c r="E82" i="1"/>
  <c r="F7" i="1"/>
  <c r="F23" i="1"/>
  <c r="F39" i="1"/>
  <c r="F55" i="1"/>
  <c r="F71" i="1"/>
  <c r="F87" i="1"/>
  <c r="E9" i="1"/>
  <c r="G9" i="1" s="1"/>
  <c r="I9" i="1" s="1"/>
  <c r="E25" i="1"/>
  <c r="G25" i="1" s="1"/>
  <c r="I25" i="1" s="1"/>
  <c r="E41" i="1"/>
  <c r="E57" i="1"/>
  <c r="G57" i="1" s="1"/>
  <c r="I57" i="1" s="1"/>
  <c r="E73" i="1"/>
  <c r="E89" i="1"/>
  <c r="G89" i="1" s="1"/>
  <c r="I89" i="1" s="1"/>
  <c r="F8" i="1"/>
  <c r="H8" i="1" s="1"/>
  <c r="J8" i="1" s="1"/>
  <c r="F5" i="1"/>
  <c r="F21" i="1"/>
  <c r="F37" i="1"/>
  <c r="F53" i="1"/>
  <c r="F69" i="1"/>
  <c r="F85" i="1"/>
  <c r="E7" i="1"/>
  <c r="E23" i="1"/>
  <c r="E39" i="1"/>
  <c r="E55" i="1"/>
  <c r="E71" i="1"/>
  <c r="E87" i="1"/>
  <c r="F10" i="1"/>
  <c r="F26" i="1"/>
  <c r="F42" i="1"/>
  <c r="F58" i="1"/>
  <c r="F74" i="1"/>
  <c r="F90" i="1"/>
  <c r="H90" i="1" s="1"/>
  <c r="J90" i="1" s="1"/>
  <c r="E12" i="1"/>
  <c r="E28" i="1"/>
  <c r="F18" i="1"/>
  <c r="F82" i="1"/>
  <c r="E44" i="1"/>
  <c r="E70" i="1"/>
  <c r="F44" i="1"/>
  <c r="E26" i="1"/>
  <c r="G26" i="1" s="1"/>
  <c r="I26" i="1" s="1"/>
  <c r="F34" i="1"/>
  <c r="E4" i="1"/>
  <c r="E52" i="1"/>
  <c r="E46" i="1"/>
  <c r="E92" i="1"/>
  <c r="F88" i="1"/>
  <c r="F50" i="1"/>
  <c r="E20" i="1"/>
  <c r="G20" i="1" s="1"/>
  <c r="I20" i="1" s="1"/>
  <c r="E60" i="1"/>
  <c r="E14" i="1"/>
  <c r="E76" i="1"/>
  <c r="F56" i="1"/>
  <c r="E95" i="1"/>
  <c r="F66" i="1"/>
  <c r="H66" i="1" s="1"/>
  <c r="J66" i="1" s="1"/>
  <c r="E36" i="1"/>
  <c r="G36" i="1" s="1"/>
  <c r="I36" i="1" s="1"/>
  <c r="E86" i="1"/>
  <c r="F76" i="1"/>
  <c r="E58" i="1"/>
  <c r="G58" i="1" s="1"/>
  <c r="I58" i="1" s="1"/>
  <c r="F24" i="1"/>
  <c r="G31" i="18" l="1"/>
  <c r="I31" i="18" s="1"/>
  <c r="H76" i="18"/>
  <c r="J76" i="18" s="1"/>
  <c r="H93" i="18"/>
  <c r="J93" i="18" s="1"/>
  <c r="H69" i="18"/>
  <c r="J69" i="18" s="1"/>
  <c r="H4" i="18"/>
  <c r="J4" i="18" s="1"/>
  <c r="G29" i="18"/>
  <c r="I29" i="18" s="1"/>
  <c r="H43" i="18"/>
  <c r="J43" i="18" s="1"/>
  <c r="G26" i="18"/>
  <c r="I26" i="18" s="1"/>
  <c r="H54" i="18"/>
  <c r="J54" i="18" s="1"/>
  <c r="G80" i="18"/>
  <c r="I80" i="18" s="1"/>
  <c r="H17" i="18"/>
  <c r="J17" i="18" s="1"/>
  <c r="H10" i="18"/>
  <c r="J10" i="18" s="1"/>
  <c r="H50" i="18"/>
  <c r="J50" i="18" s="1"/>
  <c r="H24" i="18"/>
  <c r="J24" i="18" s="1"/>
  <c r="H52" i="18"/>
  <c r="J52" i="18" s="1"/>
  <c r="G15" i="18"/>
  <c r="I15" i="18" s="1"/>
  <c r="G30" i="18"/>
  <c r="I30" i="18" s="1"/>
  <c r="H94" i="18"/>
  <c r="J94" i="18" s="1"/>
  <c r="H88" i="18"/>
  <c r="J88" i="18" s="1"/>
  <c r="H92" i="18"/>
  <c r="J92" i="18" s="1"/>
  <c r="G49" i="18"/>
  <c r="I49" i="18" s="1"/>
  <c r="G32" i="18"/>
  <c r="I32" i="18" s="1"/>
  <c r="H83" i="18"/>
  <c r="J83" i="18" s="1"/>
  <c r="H39" i="18"/>
  <c r="J39" i="18" s="1"/>
  <c r="H46" i="18"/>
  <c r="J46" i="18" s="1"/>
  <c r="H57" i="18"/>
  <c r="J57" i="18" s="1"/>
  <c r="G89" i="18"/>
  <c r="I89" i="18" s="1"/>
  <c r="H59" i="18"/>
  <c r="J59" i="18" s="1"/>
  <c r="H42" i="18"/>
  <c r="J42" i="18" s="1"/>
  <c r="G95" i="18"/>
  <c r="I95" i="18" s="1"/>
  <c r="H78" i="18"/>
  <c r="H23" i="18"/>
  <c r="J23" i="18" s="1"/>
  <c r="G11" i="18"/>
  <c r="I11" i="18" s="1"/>
  <c r="G16" i="18"/>
  <c r="I16" i="18" s="1"/>
  <c r="G47" i="18"/>
  <c r="I47" i="18" s="1"/>
  <c r="H36" i="18"/>
  <c r="J36" i="18" s="1"/>
  <c r="H35" i="18"/>
  <c r="J35" i="18" s="1"/>
  <c r="G74" i="18"/>
  <c r="I74" i="18" s="1"/>
  <c r="H79" i="18"/>
  <c r="J79" i="18" s="1"/>
  <c r="H37" i="18"/>
  <c r="J37" i="18" s="1"/>
  <c r="H90" i="18"/>
  <c r="J90" i="18" s="1"/>
  <c r="H28" i="18"/>
  <c r="J28" i="18" s="1"/>
  <c r="H14" i="18"/>
  <c r="J14" i="18" s="1"/>
  <c r="G84" i="18"/>
  <c r="I84" i="18" s="1"/>
  <c r="G87" i="18"/>
  <c r="I87" i="18" s="1"/>
  <c r="G44" i="18"/>
  <c r="I44" i="18" s="1"/>
  <c r="H55" i="18"/>
  <c r="J55" i="18" s="1"/>
  <c r="H21" i="18"/>
  <c r="J21" i="18" s="1"/>
  <c r="G18" i="18"/>
  <c r="I18" i="18" s="1"/>
  <c r="H62" i="18"/>
  <c r="J62" i="18" s="1"/>
  <c r="H7" i="18"/>
  <c r="J7" i="18" s="1"/>
  <c r="H12" i="18"/>
  <c r="J12" i="18" s="1"/>
  <c r="H40" i="18"/>
  <c r="J40" i="18" s="1"/>
  <c r="G33" i="18"/>
  <c r="I33" i="18" s="1"/>
  <c r="G53" i="18"/>
  <c r="I53" i="18" s="1"/>
  <c r="G86" i="18"/>
  <c r="I86" i="18" s="1"/>
  <c r="H8" i="18"/>
  <c r="J8" i="18" s="1"/>
  <c r="H51" i="18"/>
  <c r="J51" i="18" s="1"/>
  <c r="G56" i="18"/>
  <c r="I56" i="18" s="1"/>
  <c r="G63" i="18"/>
  <c r="I63" i="18" s="1"/>
  <c r="G96" i="18"/>
  <c r="I96" i="18" s="1"/>
  <c r="H61" i="18"/>
  <c r="J61" i="18" s="1"/>
  <c r="H19" i="18"/>
  <c r="J19" i="18" s="1"/>
  <c r="H70" i="18"/>
  <c r="J70" i="18" s="1"/>
  <c r="G13" i="18"/>
  <c r="I13" i="18" s="1"/>
  <c r="H66" i="18"/>
  <c r="J66" i="18" s="1"/>
  <c r="H22" i="18"/>
  <c r="J22" i="18" s="1"/>
  <c r="H48" i="18"/>
  <c r="J48" i="18" s="1"/>
  <c r="G60" i="18"/>
  <c r="I60" i="18" s="1"/>
  <c r="G91" i="18"/>
  <c r="I91" i="18" s="1"/>
  <c r="G67" i="18"/>
  <c r="I67" i="18" s="1"/>
  <c r="G38" i="18"/>
  <c r="I38" i="18" s="1"/>
  <c r="H25" i="18"/>
  <c r="J25" i="18" s="1"/>
  <c r="H77" i="18"/>
  <c r="G41" i="18"/>
  <c r="I41" i="18" s="1"/>
  <c r="G3" i="18"/>
  <c r="I3" i="18" s="1"/>
  <c r="G68" i="18"/>
  <c r="I68" i="18" s="1"/>
  <c r="H81" i="18"/>
  <c r="J81" i="18" s="1"/>
  <c r="H63" i="18"/>
  <c r="J63" i="18" s="1"/>
  <c r="G62" i="18"/>
  <c r="I62" i="18" s="1"/>
  <c r="G93" i="18"/>
  <c r="I93" i="18" s="1"/>
  <c r="G69" i="18"/>
  <c r="I69" i="18" s="1"/>
  <c r="H13" i="18"/>
  <c r="J13" i="18" s="1"/>
  <c r="G8" i="18"/>
  <c r="I8" i="18" s="1"/>
  <c r="H34" i="18"/>
  <c r="J34" i="18" s="1"/>
  <c r="H33" i="18"/>
  <c r="J33" i="18" s="1"/>
  <c r="G72" i="18"/>
  <c r="I72" i="18" s="1"/>
  <c r="H86" i="18"/>
  <c r="J86" i="18" s="1"/>
  <c r="G82" i="18"/>
  <c r="I82" i="18" s="1"/>
  <c r="G40" i="18"/>
  <c r="I40" i="18" s="1"/>
  <c r="H20" i="18"/>
  <c r="J20" i="18" s="1"/>
  <c r="G7" i="18"/>
  <c r="I7" i="18" s="1"/>
  <c r="H38" i="18"/>
  <c r="J38" i="18" s="1"/>
  <c r="H96" i="18"/>
  <c r="J96" i="18" s="1"/>
  <c r="G76" i="18"/>
  <c r="I76" i="18" s="1"/>
  <c r="G51" i="18"/>
  <c r="I51" i="18" s="1"/>
  <c r="H18" i="18"/>
  <c r="J18" i="18" s="1"/>
  <c r="G25" i="18"/>
  <c r="I25" i="18" s="1"/>
  <c r="H3" i="18"/>
  <c r="J3" i="18" s="1"/>
  <c r="G23" i="18"/>
  <c r="I23" i="18" s="1"/>
  <c r="H32" i="18"/>
  <c r="J32" i="18" s="1"/>
  <c r="H84" i="18"/>
  <c r="J84" i="18" s="1"/>
  <c r="H68" i="18"/>
  <c r="J68" i="18" s="1"/>
  <c r="H31" i="18"/>
  <c r="J31" i="18" s="1"/>
  <c r="G78" i="18"/>
  <c r="I78" i="18" s="1"/>
  <c r="G70" i="18"/>
  <c r="I70" i="18" s="1"/>
  <c r="G77" i="18"/>
  <c r="I77" i="18" s="1"/>
  <c r="H74" i="18"/>
  <c r="J74" i="18" s="1"/>
  <c r="G9" i="18"/>
  <c r="I9" i="18" s="1"/>
  <c r="H2" i="18"/>
  <c r="J2" i="18" s="1"/>
  <c r="G10" i="18"/>
  <c r="I10" i="18" s="1"/>
  <c r="H41" i="18"/>
  <c r="J41" i="18" s="1"/>
  <c r="G35" i="18"/>
  <c r="I35" i="18" s="1"/>
  <c r="H87" i="18"/>
  <c r="J87" i="18" s="1"/>
  <c r="H44" i="18"/>
  <c r="J44" i="18" s="1"/>
  <c r="G48" i="18"/>
  <c r="I48" i="18" s="1"/>
  <c r="G79" i="18"/>
  <c r="I79" i="18" s="1"/>
  <c r="G55" i="18"/>
  <c r="I55" i="18" s="1"/>
  <c r="G88" i="18"/>
  <c r="I88" i="18" s="1"/>
  <c r="G42" i="18"/>
  <c r="I42" i="18" s="1"/>
  <c r="G37" i="18"/>
  <c r="I37" i="18" s="1"/>
  <c r="H91" i="18"/>
  <c r="J91" i="18" s="1"/>
  <c r="H45" i="18"/>
  <c r="J45" i="18" s="1"/>
  <c r="G50" i="18"/>
  <c r="I50" i="18" s="1"/>
  <c r="G81" i="18"/>
  <c r="I81" i="18" s="1"/>
  <c r="G57" i="18"/>
  <c r="I57" i="18" s="1"/>
  <c r="G90" i="18"/>
  <c r="I90" i="18" s="1"/>
  <c r="G21" i="18"/>
  <c r="I21" i="18" s="1"/>
  <c r="H89" i="18"/>
  <c r="J89" i="18" s="1"/>
  <c r="G24" i="18"/>
  <c r="I24" i="18" s="1"/>
  <c r="G6" i="18"/>
  <c r="I6" i="18" s="1"/>
  <c r="H49" i="18"/>
  <c r="J49" i="18" s="1"/>
  <c r="G39" i="18"/>
  <c r="I39" i="18" s="1"/>
  <c r="H95" i="18"/>
  <c r="J95" i="18" s="1"/>
  <c r="G46" i="18"/>
  <c r="I46" i="18" s="1"/>
  <c r="G52" i="18"/>
  <c r="I52" i="18" s="1"/>
  <c r="G83" i="18"/>
  <c r="I83" i="18" s="1"/>
  <c r="G59" i="18"/>
  <c r="I59" i="18" s="1"/>
  <c r="G92" i="18"/>
  <c r="I92" i="18" s="1"/>
  <c r="G58" i="18"/>
  <c r="I58" i="18" s="1"/>
  <c r="H65" i="18"/>
  <c r="J65" i="18" s="1"/>
  <c r="H16" i="18"/>
  <c r="J16" i="18" s="1"/>
  <c r="H11" i="18"/>
  <c r="J11" i="18" s="1"/>
  <c r="G12" i="18"/>
  <c r="I12" i="18" s="1"/>
  <c r="G28" i="18"/>
  <c r="I28" i="18" s="1"/>
  <c r="G14" i="18"/>
  <c r="I14" i="18" s="1"/>
  <c r="H53" i="18"/>
  <c r="J53" i="18" s="1"/>
  <c r="H15" i="18"/>
  <c r="J15" i="18" s="1"/>
  <c r="H47" i="18"/>
  <c r="J47" i="18" s="1"/>
  <c r="G54" i="18"/>
  <c r="I54" i="18" s="1"/>
  <c r="G85" i="18"/>
  <c r="I85" i="18" s="1"/>
  <c r="G61" i="18"/>
  <c r="I61" i="18" s="1"/>
  <c r="G94" i="18"/>
  <c r="I94" i="18" s="1"/>
  <c r="G19" i="18"/>
  <c r="I19" i="18" s="1"/>
  <c r="G22" i="18"/>
  <c r="I22" i="18" s="1"/>
  <c r="G36" i="18"/>
  <c r="I36" i="18" s="1"/>
  <c r="H26" i="18"/>
  <c r="J26" i="18" s="1"/>
  <c r="H56" i="18"/>
  <c r="J56" i="18" s="1"/>
  <c r="H67" i="18"/>
  <c r="J67" i="18" s="1"/>
  <c r="G5" i="18"/>
  <c r="I5" i="18" s="1"/>
  <c r="H60" i="18"/>
  <c r="J60" i="18" s="1"/>
  <c r="H71" i="18"/>
  <c r="J71" i="18" s="1"/>
  <c r="G66" i="18"/>
  <c r="I66" i="18" s="1"/>
  <c r="G73" i="18"/>
  <c r="I73" i="18" s="1"/>
  <c r="G4" i="18"/>
  <c r="I4" i="18" s="1"/>
  <c r="G17" i="18"/>
  <c r="I17" i="18" s="1"/>
  <c r="G27" i="18"/>
  <c r="I27" i="18" s="1"/>
  <c r="H30" i="18"/>
  <c r="J30" i="18" s="1"/>
  <c r="H80" i="18"/>
  <c r="J80" i="18" s="1"/>
  <c r="H64" i="18"/>
  <c r="J64" i="18" s="1"/>
  <c r="H29" i="18"/>
  <c r="J29" i="18" s="1"/>
  <c r="G43" i="18"/>
  <c r="I43" i="18" s="1"/>
  <c r="G75" i="18"/>
  <c r="I75" i="18" s="1"/>
  <c r="Q2" i="17"/>
  <c r="E90" i="17"/>
  <c r="E14" i="17"/>
  <c r="F89" i="17"/>
  <c r="E9" i="17"/>
  <c r="F17" i="17"/>
  <c r="E24" i="17"/>
  <c r="E56" i="17"/>
  <c r="E6" i="17"/>
  <c r="E3" i="17"/>
  <c r="E11" i="17"/>
  <c r="F20" i="17"/>
  <c r="E40" i="17"/>
  <c r="E83" i="17"/>
  <c r="F90" i="17"/>
  <c r="F82" i="17"/>
  <c r="F75" i="17"/>
  <c r="F67" i="17"/>
  <c r="F59" i="17"/>
  <c r="F51" i="17"/>
  <c r="F43" i="17"/>
  <c r="F95" i="17"/>
  <c r="E81" i="17"/>
  <c r="E77" i="17"/>
  <c r="F68" i="17"/>
  <c r="E54" i="17"/>
  <c r="E45" i="17"/>
  <c r="F35" i="17"/>
  <c r="F27" i="17"/>
  <c r="E86" i="17"/>
  <c r="E75" i="17"/>
  <c r="F66" i="17"/>
  <c r="E52" i="17"/>
  <c r="E43" i="17"/>
  <c r="E35" i="17"/>
  <c r="F93" i="17"/>
  <c r="E84" i="17"/>
  <c r="F72" i="17"/>
  <c r="E58" i="17"/>
  <c r="E49" i="17"/>
  <c r="F40" i="17"/>
  <c r="H40" i="17" s="1"/>
  <c r="J40" i="17" s="1"/>
  <c r="F32" i="17"/>
  <c r="E2" i="17"/>
  <c r="E22" i="17"/>
  <c r="E82" i="17"/>
  <c r="F7" i="17"/>
  <c r="E15" i="17"/>
  <c r="E23" i="17"/>
  <c r="E48" i="17"/>
  <c r="E18" i="17"/>
  <c r="F4" i="17"/>
  <c r="E12" i="17"/>
  <c r="F19" i="17"/>
  <c r="E25" i="17"/>
  <c r="E63" i="17"/>
  <c r="E34" i="17"/>
  <c r="F6" i="17"/>
  <c r="H6" i="17" s="1"/>
  <c r="J6" i="17" s="1"/>
  <c r="F9" i="17"/>
  <c r="E20" i="17"/>
  <c r="E5" i="17"/>
  <c r="F13" i="17"/>
  <c r="F21" i="17"/>
  <c r="E28" i="17"/>
  <c r="F70" i="17"/>
  <c r="E93" i="17"/>
  <c r="E7" i="17"/>
  <c r="G7" i="17" s="1"/>
  <c r="I7" i="17" s="1"/>
  <c r="F16" i="17"/>
  <c r="E27" i="17"/>
  <c r="F54" i="17"/>
  <c r="F94" i="17"/>
  <c r="F86" i="17"/>
  <c r="E78" i="17"/>
  <c r="F71" i="17"/>
  <c r="F63" i="17"/>
  <c r="F55" i="17"/>
  <c r="F47" i="17"/>
  <c r="E96" i="17"/>
  <c r="E88" i="17"/>
  <c r="F79" i="17"/>
  <c r="E70" i="17"/>
  <c r="E61" i="17"/>
  <c r="F52" i="17"/>
  <c r="F39" i="17"/>
  <c r="F31" i="17"/>
  <c r="E95" i="17"/>
  <c r="E79" i="17"/>
  <c r="E68" i="17"/>
  <c r="E59" i="17"/>
  <c r="F50" i="17"/>
  <c r="E39" i="17"/>
  <c r="E31" i="17"/>
  <c r="F91" i="17"/>
  <c r="E74" i="17"/>
  <c r="E65" i="17"/>
  <c r="F56" i="17"/>
  <c r="E42" i="17"/>
  <c r="F36" i="17"/>
  <c r="F28" i="17"/>
  <c r="E10" i="17"/>
  <c r="E64" i="17"/>
  <c r="F3" i="17"/>
  <c r="F11" i="17"/>
  <c r="E19" i="17"/>
  <c r="E30" i="17"/>
  <c r="F62" i="17"/>
  <c r="F12" i="17"/>
  <c r="F46" i="17"/>
  <c r="F8" i="17"/>
  <c r="F15" i="17"/>
  <c r="F23" i="17"/>
  <c r="E36" i="17"/>
  <c r="F81" i="17"/>
  <c r="F2" i="17"/>
  <c r="F10" i="17"/>
  <c r="F18" i="17"/>
  <c r="E32" i="17"/>
  <c r="E72" i="17"/>
  <c r="F92" i="17"/>
  <c r="F84" i="17"/>
  <c r="F77" i="17"/>
  <c r="H77" i="17" s="1"/>
  <c r="F69" i="17"/>
  <c r="F61" i="17"/>
  <c r="F53" i="17"/>
  <c r="F45" i="17"/>
  <c r="E94" i="17"/>
  <c r="F87" i="17"/>
  <c r="F78" i="17"/>
  <c r="E69" i="17"/>
  <c r="F60" i="17"/>
  <c r="E46" i="17"/>
  <c r="F37" i="17"/>
  <c r="F29" i="17"/>
  <c r="E87" i="17"/>
  <c r="E76" i="17"/>
  <c r="E67" i="17"/>
  <c r="F58" i="17"/>
  <c r="E44" i="17"/>
  <c r="E37" i="17"/>
  <c r="E29" i="17"/>
  <c r="E85" i="17"/>
  <c r="E73" i="17"/>
  <c r="F22" i="17"/>
  <c r="F80" i="17"/>
  <c r="F49" i="17"/>
  <c r="H49" i="17" s="1"/>
  <c r="J49" i="17" s="1"/>
  <c r="F76" i="17"/>
  <c r="F33" i="17"/>
  <c r="E60" i="17"/>
  <c r="E92" i="17"/>
  <c r="E57" i="17"/>
  <c r="F38" i="17"/>
  <c r="F5" i="17"/>
  <c r="E17" i="17"/>
  <c r="E55" i="17"/>
  <c r="F65" i="17"/>
  <c r="H65" i="17" s="1"/>
  <c r="J65" i="17" s="1"/>
  <c r="E89" i="17"/>
  <c r="E53" i="17"/>
  <c r="F42" i="17"/>
  <c r="F48" i="17"/>
  <c r="F24" i="17"/>
  <c r="H24" i="17" s="1"/>
  <c r="J24" i="17" s="1"/>
  <c r="E26" i="17"/>
  <c r="F14" i="17"/>
  <c r="E80" i="17"/>
  <c r="F74" i="17"/>
  <c r="F64" i="17"/>
  <c r="H64" i="17" s="1"/>
  <c r="J64" i="17" s="1"/>
  <c r="E41" i="17"/>
  <c r="E71" i="17"/>
  <c r="E38" i="17"/>
  <c r="E47" i="17"/>
  <c r="G47" i="17" s="1"/>
  <c r="I47" i="17" s="1"/>
  <c r="F73" i="17"/>
  <c r="H73" i="17" s="1"/>
  <c r="J73" i="17" s="1"/>
  <c r="F41" i="17"/>
  <c r="E62" i="17"/>
  <c r="F25" i="17"/>
  <c r="E51" i="17"/>
  <c r="F83" i="17"/>
  <c r="H83" i="17" s="1"/>
  <c r="J83" i="17" s="1"/>
  <c r="E50" i="17"/>
  <c r="F34" i="17"/>
  <c r="H34" i="17" s="1"/>
  <c r="J34" i="17" s="1"/>
  <c r="E16" i="17"/>
  <c r="E4" i="17"/>
  <c r="E21" i="17"/>
  <c r="E91" i="17"/>
  <c r="G91" i="17" s="1"/>
  <c r="I91" i="17" s="1"/>
  <c r="F96" i="17"/>
  <c r="H96" i="17" s="1"/>
  <c r="J96" i="17" s="1"/>
  <c r="F85" i="17"/>
  <c r="E66" i="17"/>
  <c r="F30" i="17"/>
  <c r="H30" i="17" s="1"/>
  <c r="J30" i="17" s="1"/>
  <c r="E8" i="17"/>
  <c r="F88" i="17"/>
  <c r="H88" i="17" s="1"/>
  <c r="J88" i="17" s="1"/>
  <c r="F57" i="17"/>
  <c r="F44" i="17"/>
  <c r="E33" i="17"/>
  <c r="F26" i="17"/>
  <c r="E13" i="17"/>
  <c r="H6" i="16"/>
  <c r="J6" i="16" s="1"/>
  <c r="H38" i="16"/>
  <c r="J38" i="16" s="1"/>
  <c r="G21" i="16"/>
  <c r="I21" i="16" s="1"/>
  <c r="H76" i="16"/>
  <c r="J76" i="16" s="1"/>
  <c r="H44" i="16"/>
  <c r="J44" i="16" s="1"/>
  <c r="H92" i="16"/>
  <c r="J92" i="16" s="1"/>
  <c r="H64" i="16"/>
  <c r="J64" i="16" s="1"/>
  <c r="H24" i="16"/>
  <c r="J24" i="16" s="1"/>
  <c r="G67" i="16"/>
  <c r="I67" i="16" s="1"/>
  <c r="H60" i="16"/>
  <c r="J60" i="16" s="1"/>
  <c r="G86" i="16"/>
  <c r="I86" i="16" s="1"/>
  <c r="H22" i="16"/>
  <c r="J22" i="16" s="1"/>
  <c r="H35" i="16"/>
  <c r="J35" i="16" s="1"/>
  <c r="H36" i="16"/>
  <c r="J36" i="16" s="1"/>
  <c r="G85" i="16"/>
  <c r="I85" i="16" s="1"/>
  <c r="H47" i="16"/>
  <c r="J47" i="16" s="1"/>
  <c r="H50" i="16"/>
  <c r="J50" i="16" s="1"/>
  <c r="G90" i="16"/>
  <c r="I90" i="16" s="1"/>
  <c r="H4" i="16"/>
  <c r="J4" i="16" s="1"/>
  <c r="H91" i="16"/>
  <c r="J91" i="16" s="1"/>
  <c r="H79" i="16"/>
  <c r="J79" i="16" s="1"/>
  <c r="G71" i="16"/>
  <c r="I71" i="16" s="1"/>
  <c r="G57" i="16"/>
  <c r="I57" i="16" s="1"/>
  <c r="G69" i="16"/>
  <c r="I69" i="16" s="1"/>
  <c r="H19" i="16"/>
  <c r="J19" i="16" s="1"/>
  <c r="G82" i="16"/>
  <c r="I82" i="16" s="1"/>
  <c r="G87" i="16"/>
  <c r="I87" i="16" s="1"/>
  <c r="H68" i="16"/>
  <c r="J68" i="16" s="1"/>
  <c r="H29" i="16"/>
  <c r="J29" i="16" s="1"/>
  <c r="H15" i="16"/>
  <c r="J15" i="16" s="1"/>
  <c r="H77" i="16"/>
  <c r="G3" i="16"/>
  <c r="I3" i="16" s="1"/>
  <c r="G42" i="16"/>
  <c r="I42" i="16" s="1"/>
  <c r="H65" i="16"/>
  <c r="J65" i="16" s="1"/>
  <c r="G53" i="16"/>
  <c r="I53" i="16" s="1"/>
  <c r="G5" i="16"/>
  <c r="I5" i="16" s="1"/>
  <c r="G55" i="16"/>
  <c r="I55" i="16" s="1"/>
  <c r="G73" i="16"/>
  <c r="I73" i="16" s="1"/>
  <c r="G51" i="16"/>
  <c r="I51" i="16" s="1"/>
  <c r="G31" i="16"/>
  <c r="I31" i="16" s="1"/>
  <c r="H41" i="16"/>
  <c r="J41" i="16" s="1"/>
  <c r="H39" i="16"/>
  <c r="J39" i="16" s="1"/>
  <c r="H54" i="16"/>
  <c r="J54" i="16" s="1"/>
  <c r="H20" i="16"/>
  <c r="J20" i="16" s="1"/>
  <c r="H61" i="16"/>
  <c r="J61" i="16" s="1"/>
  <c r="H48" i="16"/>
  <c r="J48" i="16" s="1"/>
  <c r="G72" i="16"/>
  <c r="I72" i="16" s="1"/>
  <c r="G88" i="16"/>
  <c r="I88" i="16" s="1"/>
  <c r="H63" i="16"/>
  <c r="J63" i="16" s="1"/>
  <c r="G43" i="16"/>
  <c r="I43" i="16" s="1"/>
  <c r="G58" i="16"/>
  <c r="I58" i="16" s="1"/>
  <c r="H49" i="16"/>
  <c r="J49" i="16" s="1"/>
  <c r="H33" i="16"/>
  <c r="J33" i="16" s="1"/>
  <c r="H9" i="16"/>
  <c r="J9" i="16" s="1"/>
  <c r="H83" i="16"/>
  <c r="J83" i="16" s="1"/>
  <c r="G28" i="16"/>
  <c r="I28" i="16" s="1"/>
  <c r="G56" i="16"/>
  <c r="I56" i="16" s="1"/>
  <c r="G78" i="16"/>
  <c r="I78" i="16" s="1"/>
  <c r="G14" i="16"/>
  <c r="I14" i="16" s="1"/>
  <c r="G74" i="16"/>
  <c r="I74" i="16" s="1"/>
  <c r="H96" i="16"/>
  <c r="J96" i="16" s="1"/>
  <c r="H81" i="16"/>
  <c r="J81" i="16" s="1"/>
  <c r="H93" i="16"/>
  <c r="J93" i="16" s="1"/>
  <c r="H34" i="16"/>
  <c r="J34" i="16" s="1"/>
  <c r="G52" i="16"/>
  <c r="I52" i="16" s="1"/>
  <c r="H75" i="16"/>
  <c r="J75" i="16" s="1"/>
  <c r="G25" i="16"/>
  <c r="I25" i="16" s="1"/>
  <c r="G70" i="16"/>
  <c r="I70" i="16" s="1"/>
  <c r="H62" i="16"/>
  <c r="J62" i="16" s="1"/>
  <c r="H94" i="16"/>
  <c r="J94" i="16" s="1"/>
  <c r="G30" i="16"/>
  <c r="I30" i="16" s="1"/>
  <c r="H80" i="16"/>
  <c r="J80" i="16" s="1"/>
  <c r="H2" i="16"/>
  <c r="J2" i="16" s="1"/>
  <c r="H18" i="16"/>
  <c r="J18" i="16" s="1"/>
  <c r="G84" i="16"/>
  <c r="I84" i="16" s="1"/>
  <c r="H59" i="16"/>
  <c r="J59" i="16" s="1"/>
  <c r="G54" i="16"/>
  <c r="I54" i="16" s="1"/>
  <c r="H45" i="16"/>
  <c r="J45" i="16" s="1"/>
  <c r="G39" i="16"/>
  <c r="I39" i="16" s="1"/>
  <c r="H21" i="16"/>
  <c r="J21" i="16" s="1"/>
  <c r="G8" i="16"/>
  <c r="I8" i="16" s="1"/>
  <c r="H17" i="16"/>
  <c r="J17" i="16" s="1"/>
  <c r="G24" i="16"/>
  <c r="I24" i="16" s="1"/>
  <c r="G83" i="16"/>
  <c r="I83" i="16" s="1"/>
  <c r="H43" i="16"/>
  <c r="J43" i="16" s="1"/>
  <c r="H70" i="16"/>
  <c r="J70" i="16" s="1"/>
  <c r="G15" i="16"/>
  <c r="I15" i="16" s="1"/>
  <c r="H31" i="16"/>
  <c r="J31" i="16" s="1"/>
  <c r="G34" i="16"/>
  <c r="I34" i="16" s="1"/>
  <c r="H56" i="16"/>
  <c r="J56" i="16" s="1"/>
  <c r="G62" i="16"/>
  <c r="I62" i="16" s="1"/>
  <c r="G93" i="16"/>
  <c r="I93" i="16" s="1"/>
  <c r="G77" i="16"/>
  <c r="I77" i="16" s="1"/>
  <c r="H53" i="16"/>
  <c r="J53" i="16" s="1"/>
  <c r="H84" i="16"/>
  <c r="J84" i="16" s="1"/>
  <c r="G19" i="16"/>
  <c r="I19" i="16" s="1"/>
  <c r="G4" i="16"/>
  <c r="I4" i="16" s="1"/>
  <c r="H5" i="16"/>
  <c r="J5" i="16" s="1"/>
  <c r="G36" i="16"/>
  <c r="I36" i="16" s="1"/>
  <c r="H14" i="16"/>
  <c r="J14" i="16" s="1"/>
  <c r="G64" i="16"/>
  <c r="I64" i="16" s="1"/>
  <c r="G80" i="16"/>
  <c r="I80" i="16" s="1"/>
  <c r="H55" i="16"/>
  <c r="J55" i="16" s="1"/>
  <c r="H86" i="16"/>
  <c r="J86" i="16" s="1"/>
  <c r="H11" i="16"/>
  <c r="J11" i="16" s="1"/>
  <c r="G22" i="16"/>
  <c r="I22" i="16" s="1"/>
  <c r="H85" i="16"/>
  <c r="J85" i="16" s="1"/>
  <c r="G50" i="16"/>
  <c r="I50" i="16" s="1"/>
  <c r="G81" i="16"/>
  <c r="I81" i="16" s="1"/>
  <c r="G65" i="16"/>
  <c r="I65" i="16" s="1"/>
  <c r="H73" i="16"/>
  <c r="J73" i="16" s="1"/>
  <c r="G33" i="16"/>
  <c r="I33" i="16" s="1"/>
  <c r="G23" i="16"/>
  <c r="I23" i="16" s="1"/>
  <c r="H25" i="16"/>
  <c r="J25" i="16" s="1"/>
  <c r="H95" i="16"/>
  <c r="J95" i="16" s="1"/>
  <c r="G32" i="16"/>
  <c r="I32" i="16" s="1"/>
  <c r="H10" i="16"/>
  <c r="J10" i="16" s="1"/>
  <c r="G47" i="16"/>
  <c r="I47" i="16" s="1"/>
  <c r="G60" i="16"/>
  <c r="I60" i="16" s="1"/>
  <c r="G91" i="16"/>
  <c r="I91" i="16" s="1"/>
  <c r="G75" i="16"/>
  <c r="I75" i="16" s="1"/>
  <c r="H51" i="16"/>
  <c r="J51" i="16" s="1"/>
  <c r="H82" i="16"/>
  <c r="J82" i="16" s="1"/>
  <c r="G35" i="16"/>
  <c r="I35" i="16" s="1"/>
  <c r="H37" i="16"/>
  <c r="J37" i="16" s="1"/>
  <c r="H12" i="16"/>
  <c r="J12" i="16" s="1"/>
  <c r="H87" i="16"/>
  <c r="J87" i="16" s="1"/>
  <c r="H7" i="16"/>
  <c r="J7" i="16" s="1"/>
  <c r="H40" i="16"/>
  <c r="J40" i="16" s="1"/>
  <c r="G68" i="16"/>
  <c r="I68" i="16" s="1"/>
  <c r="H90" i="16"/>
  <c r="J90" i="16" s="1"/>
  <c r="H89" i="16"/>
  <c r="J89" i="16" s="1"/>
  <c r="G2" i="16"/>
  <c r="I2" i="16" s="1"/>
  <c r="H3" i="16"/>
  <c r="J3" i="16" s="1"/>
  <c r="G18" i="16"/>
  <c r="I18" i="16" s="1"/>
  <c r="H28" i="16"/>
  <c r="J28" i="16" s="1"/>
  <c r="H78" i="16"/>
  <c r="G61" i="16"/>
  <c r="I61" i="16" s="1"/>
  <c r="G94" i="16"/>
  <c r="I94" i="16" s="1"/>
  <c r="H69" i="16"/>
  <c r="J69" i="16" s="1"/>
  <c r="G27" i="16"/>
  <c r="I27" i="16" s="1"/>
  <c r="H13" i="16"/>
  <c r="J13" i="16" s="1"/>
  <c r="H52" i="16"/>
  <c r="J52" i="16" s="1"/>
  <c r="G20" i="16"/>
  <c r="I20" i="16" s="1"/>
  <c r="H74" i="16"/>
  <c r="J74" i="16" s="1"/>
  <c r="H30" i="16"/>
  <c r="J30" i="16" s="1"/>
  <c r="G48" i="16"/>
  <c r="I48" i="16" s="1"/>
  <c r="G79" i="16"/>
  <c r="I79" i="16" s="1"/>
  <c r="G63" i="16"/>
  <c r="I63" i="16" s="1"/>
  <c r="G96" i="16"/>
  <c r="I96" i="16" s="1"/>
  <c r="H71" i="16"/>
  <c r="J71" i="16" s="1"/>
  <c r="H42" i="16"/>
  <c r="J42" i="16" s="1"/>
  <c r="G6" i="16"/>
  <c r="I6" i="16" s="1"/>
  <c r="G38" i="16"/>
  <c r="I38" i="16" s="1"/>
  <c r="H72" i="16"/>
  <c r="J72" i="16" s="1"/>
  <c r="G66" i="16"/>
  <c r="I66" i="16" s="1"/>
  <c r="G49" i="16"/>
  <c r="I49" i="16" s="1"/>
  <c r="H57" i="16"/>
  <c r="J57" i="16" s="1"/>
  <c r="H88" i="16"/>
  <c r="J88" i="16" s="1"/>
  <c r="G29" i="16"/>
  <c r="I29" i="16" s="1"/>
  <c r="G9" i="16"/>
  <c r="I9" i="16" s="1"/>
  <c r="G41" i="16"/>
  <c r="I41" i="16" s="1"/>
  <c r="G16" i="16"/>
  <c r="I16" i="16" s="1"/>
  <c r="H58" i="16"/>
  <c r="J58" i="16" s="1"/>
  <c r="H26" i="16"/>
  <c r="J26" i="16" s="1"/>
  <c r="G44" i="16"/>
  <c r="I44" i="16" s="1"/>
  <c r="G76" i="16"/>
  <c r="I76" i="16" s="1"/>
  <c r="G59" i="16"/>
  <c r="I59" i="16" s="1"/>
  <c r="G92" i="16"/>
  <c r="I92" i="16" s="1"/>
  <c r="H67" i="16"/>
  <c r="J67" i="16" s="1"/>
  <c r="H46" i="16"/>
  <c r="J46" i="16" s="1"/>
  <c r="Q2" i="15"/>
  <c r="F3" i="15"/>
  <c r="F11" i="15"/>
  <c r="E19" i="15"/>
  <c r="E27" i="15"/>
  <c r="E35" i="15"/>
  <c r="E5" i="15"/>
  <c r="F13" i="15"/>
  <c r="F21" i="15"/>
  <c r="F29" i="15"/>
  <c r="F37" i="15"/>
  <c r="F92" i="15"/>
  <c r="F84" i="15"/>
  <c r="F77" i="15"/>
  <c r="F69" i="15"/>
  <c r="F61" i="15"/>
  <c r="F53" i="15"/>
  <c r="F45" i="15"/>
  <c r="E92" i="15"/>
  <c r="E84" i="15"/>
  <c r="E75" i="15"/>
  <c r="E67" i="15"/>
  <c r="E59" i="15"/>
  <c r="E51" i="15"/>
  <c r="E43" i="15"/>
  <c r="F91" i="15"/>
  <c r="F83" i="15"/>
  <c r="F74" i="15"/>
  <c r="F66" i="15"/>
  <c r="F58" i="15"/>
  <c r="F50" i="15"/>
  <c r="F42" i="15"/>
  <c r="E91" i="15"/>
  <c r="E83" i="15"/>
  <c r="E76" i="15"/>
  <c r="E68" i="15"/>
  <c r="E60" i="15"/>
  <c r="E52" i="15"/>
  <c r="E44" i="15"/>
  <c r="E6" i="15"/>
  <c r="E14" i="15"/>
  <c r="E22" i="15"/>
  <c r="E30" i="15"/>
  <c r="E38" i="15"/>
  <c r="E7" i="15"/>
  <c r="F16" i="15"/>
  <c r="F24" i="15"/>
  <c r="F32" i="15"/>
  <c r="F41" i="15"/>
  <c r="E4" i="15"/>
  <c r="E13" i="15"/>
  <c r="E21" i="15"/>
  <c r="E29" i="15"/>
  <c r="E37" i="15"/>
  <c r="F8" i="15"/>
  <c r="F15" i="15"/>
  <c r="F23" i="15"/>
  <c r="F31" i="15"/>
  <c r="F39" i="15"/>
  <c r="F90" i="15"/>
  <c r="F82" i="15"/>
  <c r="F75" i="15"/>
  <c r="F67" i="15"/>
  <c r="F59" i="15"/>
  <c r="F51" i="15"/>
  <c r="F43" i="15"/>
  <c r="E90" i="15"/>
  <c r="E82" i="15"/>
  <c r="E73" i="15"/>
  <c r="E65" i="15"/>
  <c r="E57" i="15"/>
  <c r="E49" i="15"/>
  <c r="E41" i="15"/>
  <c r="G41" i="15" s="1"/>
  <c r="I41" i="15" s="1"/>
  <c r="F89" i="15"/>
  <c r="F81" i="15"/>
  <c r="F72" i="15"/>
  <c r="F64" i="15"/>
  <c r="F56" i="15"/>
  <c r="F48" i="15"/>
  <c r="F40" i="15"/>
  <c r="E89" i="15"/>
  <c r="E81" i="15"/>
  <c r="E74" i="15"/>
  <c r="E66" i="15"/>
  <c r="E58" i="15"/>
  <c r="E3" i="15"/>
  <c r="G3" i="15" s="1"/>
  <c r="I3" i="15" s="1"/>
  <c r="F7" i="15"/>
  <c r="E15" i="15"/>
  <c r="G15" i="15" s="1"/>
  <c r="I15" i="15" s="1"/>
  <c r="E23" i="15"/>
  <c r="G23" i="15" s="1"/>
  <c r="I23" i="15" s="1"/>
  <c r="E31" i="15"/>
  <c r="G31" i="15" s="1"/>
  <c r="I31" i="15" s="1"/>
  <c r="E39" i="15"/>
  <c r="G39" i="15" s="1"/>
  <c r="I39" i="15" s="1"/>
  <c r="E9" i="15"/>
  <c r="F17" i="15"/>
  <c r="F25" i="15"/>
  <c r="F33" i="15"/>
  <c r="F96" i="15"/>
  <c r="F88" i="15"/>
  <c r="F80" i="15"/>
  <c r="F73" i="15"/>
  <c r="F65" i="15"/>
  <c r="F57" i="15"/>
  <c r="F49" i="15"/>
  <c r="E96" i="15"/>
  <c r="E88" i="15"/>
  <c r="E80" i="15"/>
  <c r="E71" i="15"/>
  <c r="E63" i="15"/>
  <c r="E55" i="15"/>
  <c r="E47" i="15"/>
  <c r="F95" i="15"/>
  <c r="F87" i="15"/>
  <c r="F79" i="15"/>
  <c r="F70" i="15"/>
  <c r="F62" i="15"/>
  <c r="F54" i="15"/>
  <c r="F46" i="15"/>
  <c r="E95" i="15"/>
  <c r="E87" i="15"/>
  <c r="E79" i="15"/>
  <c r="E72" i="15"/>
  <c r="G72" i="15" s="1"/>
  <c r="I72" i="15" s="1"/>
  <c r="E64" i="15"/>
  <c r="G64" i="15" s="1"/>
  <c r="I64" i="15" s="1"/>
  <c r="E56" i="15"/>
  <c r="E48" i="15"/>
  <c r="G48" i="15" s="1"/>
  <c r="I48" i="15" s="1"/>
  <c r="E2" i="15"/>
  <c r="E10" i="15"/>
  <c r="E18" i="15"/>
  <c r="E26" i="15"/>
  <c r="E34" i="15"/>
  <c r="F2" i="15"/>
  <c r="E11" i="15"/>
  <c r="F20" i="15"/>
  <c r="F28" i="15"/>
  <c r="F36" i="15"/>
  <c r="E17" i="15"/>
  <c r="E12" i="15"/>
  <c r="F94" i="15"/>
  <c r="F63" i="15"/>
  <c r="E86" i="15"/>
  <c r="E53" i="15"/>
  <c r="F76" i="15"/>
  <c r="F44" i="15"/>
  <c r="E70" i="15"/>
  <c r="E46" i="15"/>
  <c r="F12" i="15"/>
  <c r="E28" i="15"/>
  <c r="F6" i="15"/>
  <c r="F22" i="15"/>
  <c r="F38" i="15"/>
  <c r="E25" i="15"/>
  <c r="F19" i="15"/>
  <c r="F86" i="15"/>
  <c r="F55" i="15"/>
  <c r="H55" i="15" s="1"/>
  <c r="J55" i="15" s="1"/>
  <c r="E77" i="15"/>
  <c r="E45" i="15"/>
  <c r="G45" i="15" s="1"/>
  <c r="I45" i="15" s="1"/>
  <c r="F68" i="15"/>
  <c r="E93" i="15"/>
  <c r="E62" i="15"/>
  <c r="E42" i="15"/>
  <c r="E16" i="15"/>
  <c r="E32" i="15"/>
  <c r="F10" i="15"/>
  <c r="H10" i="15" s="1"/>
  <c r="J10" i="15" s="1"/>
  <c r="F26" i="15"/>
  <c r="E33" i="15"/>
  <c r="G33" i="15" s="1"/>
  <c r="I33" i="15" s="1"/>
  <c r="F27" i="15"/>
  <c r="E78" i="15"/>
  <c r="F47" i="15"/>
  <c r="E69" i="15"/>
  <c r="G69" i="15" s="1"/>
  <c r="I69" i="15" s="1"/>
  <c r="F93" i="15"/>
  <c r="H93" i="15" s="1"/>
  <c r="J93" i="15" s="1"/>
  <c r="F60" i="15"/>
  <c r="H60" i="15" s="1"/>
  <c r="J60" i="15" s="1"/>
  <c r="E85" i="15"/>
  <c r="E54" i="15"/>
  <c r="G54" i="15" s="1"/>
  <c r="I54" i="15" s="1"/>
  <c r="F5" i="15"/>
  <c r="E20" i="15"/>
  <c r="E36" i="15"/>
  <c r="F14" i="15"/>
  <c r="F30" i="15"/>
  <c r="E8" i="15"/>
  <c r="F4" i="15"/>
  <c r="H4" i="15" s="1"/>
  <c r="J4" i="15" s="1"/>
  <c r="F35" i="15"/>
  <c r="F71" i="15"/>
  <c r="E94" i="15"/>
  <c r="E61" i="15"/>
  <c r="F85" i="15"/>
  <c r="F52" i="15"/>
  <c r="F78" i="15"/>
  <c r="H78" i="15" s="1"/>
  <c r="E50" i="15"/>
  <c r="F9" i="15"/>
  <c r="E24" i="15"/>
  <c r="E40" i="15"/>
  <c r="F18" i="15"/>
  <c r="H18" i="15" s="1"/>
  <c r="J18" i="15" s="1"/>
  <c r="F34" i="15"/>
  <c r="G27" i="13"/>
  <c r="I27" i="13" s="1"/>
  <c r="G60" i="13"/>
  <c r="I60" i="13" s="1"/>
  <c r="G87" i="13"/>
  <c r="I87" i="13" s="1"/>
  <c r="H81" i="13"/>
  <c r="J81" i="13" s="1"/>
  <c r="G76" i="12"/>
  <c r="I76" i="12" s="1"/>
  <c r="H42" i="12"/>
  <c r="J42" i="12" s="1"/>
  <c r="H70" i="12"/>
  <c r="J70" i="12" s="1"/>
  <c r="H74" i="12"/>
  <c r="J74" i="12" s="1"/>
  <c r="H23" i="12"/>
  <c r="J23" i="12" s="1"/>
  <c r="H15" i="12"/>
  <c r="J15" i="12" s="1"/>
  <c r="G34" i="12"/>
  <c r="I34" i="12" s="1"/>
  <c r="H37" i="12"/>
  <c r="J37" i="12" s="1"/>
  <c r="H92" i="12"/>
  <c r="J92" i="12" s="1"/>
  <c r="G6" i="12"/>
  <c r="I6" i="12" s="1"/>
  <c r="G44" i="12"/>
  <c r="I44" i="12" s="1"/>
  <c r="G65" i="12"/>
  <c r="I65" i="12" s="1"/>
  <c r="H82" i="12"/>
  <c r="J82" i="12" s="1"/>
  <c r="H68" i="12"/>
  <c r="J68" i="12" s="1"/>
  <c r="H95" i="12"/>
  <c r="J95" i="12" s="1"/>
  <c r="G38" i="12"/>
  <c r="I38" i="12" s="1"/>
  <c r="G90" i="12"/>
  <c r="I90" i="12" s="1"/>
  <c r="H43" i="12"/>
  <c r="J43" i="12" s="1"/>
  <c r="H75" i="12"/>
  <c r="J75" i="12" s="1"/>
  <c r="G13" i="12"/>
  <c r="I13" i="12" s="1"/>
  <c r="G36" i="12"/>
  <c r="I36" i="12" s="1"/>
  <c r="H40" i="12"/>
  <c r="J40" i="12" s="1"/>
  <c r="G71" i="12"/>
  <c r="I71" i="12" s="1"/>
  <c r="G18" i="12"/>
  <c r="I18" i="12" s="1"/>
  <c r="H61" i="12"/>
  <c r="J61" i="12" s="1"/>
  <c r="G16" i="12"/>
  <c r="I16" i="12" s="1"/>
  <c r="H58" i="12"/>
  <c r="J58" i="12" s="1"/>
  <c r="H83" i="12"/>
  <c r="J83" i="12" s="1"/>
  <c r="H85" i="12"/>
  <c r="J85" i="12" s="1"/>
  <c r="H94" i="12"/>
  <c r="J94" i="12" s="1"/>
  <c r="G8" i="12"/>
  <c r="I8" i="12" s="1"/>
  <c r="G48" i="12"/>
  <c r="I48" i="12" s="1"/>
  <c r="G79" i="12"/>
  <c r="I79" i="12" s="1"/>
  <c r="H14" i="12"/>
  <c r="J14" i="12" s="1"/>
  <c r="H87" i="12"/>
  <c r="J87" i="12" s="1"/>
  <c r="G84" i="12"/>
  <c r="I84" i="12" s="1"/>
  <c r="H29" i="12"/>
  <c r="J29" i="12" s="1"/>
  <c r="H80" i="12"/>
  <c r="J80" i="12" s="1"/>
  <c r="H47" i="12"/>
  <c r="J47" i="12" s="1"/>
  <c r="G46" i="12"/>
  <c r="I46" i="12" s="1"/>
  <c r="G12" i="12"/>
  <c r="I12" i="12" s="1"/>
  <c r="H53" i="12"/>
  <c r="J53" i="12" s="1"/>
  <c r="G20" i="12"/>
  <c r="I20" i="12" s="1"/>
  <c r="H28" i="12"/>
  <c r="J28" i="12" s="1"/>
  <c r="H3" i="12"/>
  <c r="J3" i="12" s="1"/>
  <c r="H81" i="12"/>
  <c r="J81" i="12" s="1"/>
  <c r="H17" i="12"/>
  <c r="J17" i="12" s="1"/>
  <c r="H57" i="12"/>
  <c r="J57" i="12" s="1"/>
  <c r="G22" i="12"/>
  <c r="I22" i="12" s="1"/>
  <c r="H30" i="12"/>
  <c r="J30" i="12" s="1"/>
  <c r="H86" i="12"/>
  <c r="J86" i="12" s="1"/>
  <c r="G41" i="12"/>
  <c r="I41" i="12" s="1"/>
  <c r="G73" i="12"/>
  <c r="I73" i="12" s="1"/>
  <c r="H56" i="12"/>
  <c r="J56" i="12" s="1"/>
  <c r="G91" i="12"/>
  <c r="I91" i="12" s="1"/>
  <c r="G67" i="12"/>
  <c r="I67" i="12" s="1"/>
  <c r="G39" i="12"/>
  <c r="I39" i="12" s="1"/>
  <c r="H49" i="12"/>
  <c r="J49" i="12" s="1"/>
  <c r="H26" i="12"/>
  <c r="J26" i="12" s="1"/>
  <c r="G78" i="12"/>
  <c r="I78" i="12" s="1"/>
  <c r="H7" i="12"/>
  <c r="J7" i="12" s="1"/>
  <c r="G4" i="12"/>
  <c r="I4" i="12" s="1"/>
  <c r="G17" i="12"/>
  <c r="I17" i="12" s="1"/>
  <c r="H88" i="12"/>
  <c r="J88" i="12" s="1"/>
  <c r="H55" i="12"/>
  <c r="J55" i="12" s="1"/>
  <c r="G81" i="12"/>
  <c r="I81" i="12" s="1"/>
  <c r="G57" i="12"/>
  <c r="I57" i="12" s="1"/>
  <c r="G9" i="12"/>
  <c r="I9" i="12" s="1"/>
  <c r="G51" i="12"/>
  <c r="I51" i="12" s="1"/>
  <c r="G33" i="12"/>
  <c r="I33" i="12" s="1"/>
  <c r="H91" i="12"/>
  <c r="J91" i="12" s="1"/>
  <c r="H78" i="12"/>
  <c r="G53" i="12"/>
  <c r="I53" i="12" s="1"/>
  <c r="G86" i="12"/>
  <c r="I86" i="12" s="1"/>
  <c r="H10" i="12"/>
  <c r="J10" i="12" s="1"/>
  <c r="G11" i="12"/>
  <c r="I11" i="12" s="1"/>
  <c r="G7" i="12"/>
  <c r="I7" i="12" s="1"/>
  <c r="H39" i="12"/>
  <c r="J39" i="12" s="1"/>
  <c r="H12" i="12"/>
  <c r="J12" i="12" s="1"/>
  <c r="H48" i="12"/>
  <c r="J48" i="12" s="1"/>
  <c r="H20" i="12"/>
  <c r="J20" i="12" s="1"/>
  <c r="H67" i="12"/>
  <c r="J67" i="12" s="1"/>
  <c r="G56" i="12"/>
  <c r="I56" i="12" s="1"/>
  <c r="G87" i="12"/>
  <c r="I87" i="12" s="1"/>
  <c r="H4" i="12"/>
  <c r="J4" i="12" s="1"/>
  <c r="H41" i="12"/>
  <c r="J41" i="12" s="1"/>
  <c r="G14" i="12"/>
  <c r="I14" i="12" s="1"/>
  <c r="H22" i="12"/>
  <c r="J22" i="12" s="1"/>
  <c r="H71" i="12"/>
  <c r="J71" i="12" s="1"/>
  <c r="G58" i="12"/>
  <c r="I58" i="12" s="1"/>
  <c r="G31" i="12"/>
  <c r="I31" i="12" s="1"/>
  <c r="H89" i="12"/>
  <c r="J89" i="12" s="1"/>
  <c r="H16" i="12"/>
  <c r="J16" i="12" s="1"/>
  <c r="G52" i="12"/>
  <c r="I52" i="12" s="1"/>
  <c r="G83" i="12"/>
  <c r="I83" i="12" s="1"/>
  <c r="G59" i="12"/>
  <c r="I59" i="12" s="1"/>
  <c r="G92" i="12"/>
  <c r="I92" i="12" s="1"/>
  <c r="H8" i="12"/>
  <c r="J8" i="12" s="1"/>
  <c r="H6" i="12"/>
  <c r="J6" i="12" s="1"/>
  <c r="H96" i="12"/>
  <c r="J96" i="12" s="1"/>
  <c r="H44" i="12"/>
  <c r="J44" i="12" s="1"/>
  <c r="H18" i="12"/>
  <c r="J18" i="12" s="1"/>
  <c r="H63" i="12"/>
  <c r="J63" i="12" s="1"/>
  <c r="G54" i="12"/>
  <c r="I54" i="12" s="1"/>
  <c r="G85" i="12"/>
  <c r="I85" i="12" s="1"/>
  <c r="G61" i="12"/>
  <c r="I61" i="12" s="1"/>
  <c r="G94" i="12"/>
  <c r="I94" i="12" s="1"/>
  <c r="G2" i="12"/>
  <c r="I2" i="12" s="1"/>
  <c r="G5" i="12"/>
  <c r="I5" i="12" s="1"/>
  <c r="G64" i="12"/>
  <c r="I64" i="12" s="1"/>
  <c r="G95" i="12"/>
  <c r="I95" i="12" s="1"/>
  <c r="H66" i="12"/>
  <c r="J66" i="12" s="1"/>
  <c r="H24" i="12"/>
  <c r="J24" i="12" s="1"/>
  <c r="G23" i="12"/>
  <c r="I23" i="12" s="1"/>
  <c r="H13" i="12"/>
  <c r="J13" i="12" s="1"/>
  <c r="H60" i="12"/>
  <c r="J60" i="12" s="1"/>
  <c r="G62" i="12"/>
  <c r="I62" i="12" s="1"/>
  <c r="G93" i="12"/>
  <c r="I93" i="12" s="1"/>
  <c r="G69" i="12"/>
  <c r="I69" i="12" s="1"/>
  <c r="G15" i="12"/>
  <c r="I15" i="12" s="1"/>
  <c r="G3" i="12"/>
  <c r="I3" i="12" s="1"/>
  <c r="H84" i="12"/>
  <c r="J84" i="12" s="1"/>
  <c r="G28" i="12"/>
  <c r="I28" i="12" s="1"/>
  <c r="H79" i="12"/>
  <c r="J79" i="12" s="1"/>
  <c r="H36" i="12"/>
  <c r="J36" i="12" s="1"/>
  <c r="G40" i="12"/>
  <c r="I40" i="12" s="1"/>
  <c r="G47" i="12"/>
  <c r="I47" i="12" s="1"/>
  <c r="G80" i="12"/>
  <c r="I80" i="12" s="1"/>
  <c r="G27" i="12"/>
  <c r="I27" i="12" s="1"/>
  <c r="G29" i="12"/>
  <c r="I29" i="12" s="1"/>
  <c r="H25" i="12"/>
  <c r="J25" i="12" s="1"/>
  <c r="H73" i="12"/>
  <c r="J73" i="12" s="1"/>
  <c r="G30" i="12"/>
  <c r="I30" i="12" s="1"/>
  <c r="H38" i="12"/>
  <c r="J38" i="12" s="1"/>
  <c r="G42" i="12"/>
  <c r="I42" i="12" s="1"/>
  <c r="G74" i="12"/>
  <c r="I74" i="12" s="1"/>
  <c r="G49" i="12"/>
  <c r="I49" i="12" s="1"/>
  <c r="G82" i="12"/>
  <c r="I82" i="12" s="1"/>
  <c r="G19" i="12"/>
  <c r="I19" i="12" s="1"/>
  <c r="H72" i="12"/>
  <c r="J72" i="12" s="1"/>
  <c r="H32" i="12"/>
  <c r="J32" i="12" s="1"/>
  <c r="H90" i="12"/>
  <c r="J90" i="12" s="1"/>
  <c r="G68" i="12"/>
  <c r="I68" i="12" s="1"/>
  <c r="G43" i="12"/>
  <c r="I43" i="12" s="1"/>
  <c r="G75" i="12"/>
  <c r="I75" i="12" s="1"/>
  <c r="H46" i="12"/>
  <c r="J46" i="12" s="1"/>
  <c r="H50" i="12"/>
  <c r="J50" i="12" s="1"/>
  <c r="H21" i="12"/>
  <c r="J21" i="12" s="1"/>
  <c r="H65" i="12"/>
  <c r="J65" i="12" s="1"/>
  <c r="G26" i="12"/>
  <c r="I26" i="12" s="1"/>
  <c r="H76" i="12"/>
  <c r="J76" i="12" s="1"/>
  <c r="H34" i="12"/>
  <c r="J34" i="12" s="1"/>
  <c r="G70" i="12"/>
  <c r="I70" i="12" s="1"/>
  <c r="G45" i="12"/>
  <c r="I45" i="12" s="1"/>
  <c r="G77" i="12"/>
  <c r="I77" i="12" s="1"/>
  <c r="G35" i="12"/>
  <c r="I35" i="12" s="1"/>
  <c r="G37" i="12"/>
  <c r="I37" i="12" s="1"/>
  <c r="M2" i="11"/>
  <c r="M3" i="11"/>
  <c r="Q3" i="11" s="1"/>
  <c r="E86" i="8"/>
  <c r="E8" i="8"/>
  <c r="F41" i="8"/>
  <c r="F13" i="8"/>
  <c r="F57" i="8"/>
  <c r="F89" i="8"/>
  <c r="F81" i="8"/>
  <c r="F72" i="8"/>
  <c r="F64" i="8"/>
  <c r="F56" i="8"/>
  <c r="F48" i="8"/>
  <c r="F40" i="8"/>
  <c r="E84" i="8"/>
  <c r="E72" i="8"/>
  <c r="F63" i="8"/>
  <c r="E49" i="8"/>
  <c r="E40" i="8"/>
  <c r="E32" i="8"/>
  <c r="E24" i="8"/>
  <c r="E16" i="8"/>
  <c r="F9" i="8"/>
  <c r="F96" i="8"/>
  <c r="E82" i="8"/>
  <c r="F77" i="8"/>
  <c r="E63" i="8"/>
  <c r="E88" i="8"/>
  <c r="F75" i="8"/>
  <c r="F53" i="8"/>
  <c r="E45" i="8"/>
  <c r="F31" i="8"/>
  <c r="E17" i="8"/>
  <c r="F8" i="8"/>
  <c r="E96" i="8"/>
  <c r="E78" i="8"/>
  <c r="E60" i="8"/>
  <c r="E42" i="8"/>
  <c r="E29" i="8"/>
  <c r="F20" i="8"/>
  <c r="E5" i="8"/>
  <c r="F92" i="8"/>
  <c r="F65" i="8"/>
  <c r="F45" i="8"/>
  <c r="F34" i="8"/>
  <c r="F25" i="8"/>
  <c r="E12" i="8"/>
  <c r="E39" i="8"/>
  <c r="F73" i="8"/>
  <c r="F22" i="8"/>
  <c r="E23" i="8"/>
  <c r="F84" i="8"/>
  <c r="E31" i="8"/>
  <c r="F95" i="8"/>
  <c r="F87" i="8"/>
  <c r="F79" i="8"/>
  <c r="F70" i="8"/>
  <c r="F62" i="8"/>
  <c r="F54" i="8"/>
  <c r="F46" i="8"/>
  <c r="E92" i="8"/>
  <c r="E83" i="8"/>
  <c r="F71" i="8"/>
  <c r="E57" i="8"/>
  <c r="E48" i="8"/>
  <c r="G48" i="8" s="1"/>
  <c r="I48" i="8" s="1"/>
  <c r="E38" i="8"/>
  <c r="E30" i="8"/>
  <c r="E22" i="8"/>
  <c r="E14" i="8"/>
  <c r="E6" i="8"/>
  <c r="E90" i="8"/>
  <c r="E81" i="8"/>
  <c r="E71" i="8"/>
  <c r="E62" i="8"/>
  <c r="G62" i="8" s="1"/>
  <c r="I62" i="8" s="1"/>
  <c r="F86" i="8"/>
  <c r="H86" i="8" s="1"/>
  <c r="J86" i="8" s="1"/>
  <c r="E68" i="8"/>
  <c r="E52" i="8"/>
  <c r="F39" i="8"/>
  <c r="E25" i="8"/>
  <c r="F16" i="8"/>
  <c r="F7" i="8"/>
  <c r="F94" i="8"/>
  <c r="E76" i="8"/>
  <c r="E55" i="8"/>
  <c r="E37" i="8"/>
  <c r="F28" i="8"/>
  <c r="F19" i="8"/>
  <c r="F30" i="8"/>
  <c r="F38" i="8"/>
  <c r="F85" i="8"/>
  <c r="F68" i="8"/>
  <c r="F52" i="8"/>
  <c r="E91" i="8"/>
  <c r="E65" i="8"/>
  <c r="F47" i="8"/>
  <c r="E28" i="8"/>
  <c r="F12" i="8"/>
  <c r="E89" i="8"/>
  <c r="E70" i="8"/>
  <c r="E79" i="8"/>
  <c r="E51" i="8"/>
  <c r="F24" i="8"/>
  <c r="F2" i="8"/>
  <c r="E69" i="8"/>
  <c r="F36" i="8"/>
  <c r="E13" i="8"/>
  <c r="G13" i="8" s="1"/>
  <c r="I13" i="8" s="1"/>
  <c r="E94" i="8"/>
  <c r="E58" i="8"/>
  <c r="E43" i="8"/>
  <c r="F26" i="8"/>
  <c r="F11" i="8"/>
  <c r="E59" i="8"/>
  <c r="E15" i="8"/>
  <c r="F37" i="8"/>
  <c r="E47" i="8"/>
  <c r="G47" i="8" s="1"/>
  <c r="I47" i="8" s="1"/>
  <c r="F83" i="8"/>
  <c r="F66" i="8"/>
  <c r="F50" i="8"/>
  <c r="F90" i="8"/>
  <c r="H90" i="8" s="1"/>
  <c r="J90" i="8" s="1"/>
  <c r="E64" i="8"/>
  <c r="E41" i="8"/>
  <c r="G41" i="8" s="1"/>
  <c r="I41" i="8" s="1"/>
  <c r="E26" i="8"/>
  <c r="E10" i="8"/>
  <c r="F88" i="8"/>
  <c r="H88" i="8" s="1"/>
  <c r="J88" i="8" s="1"/>
  <c r="F69" i="8"/>
  <c r="E77" i="8"/>
  <c r="G77" i="8" s="1"/>
  <c r="I77" i="8" s="1"/>
  <c r="E46" i="8"/>
  <c r="F23" i="8"/>
  <c r="E93" i="8"/>
  <c r="F67" i="8"/>
  <c r="F35" i="8"/>
  <c r="F10" i="8"/>
  <c r="E85" i="8"/>
  <c r="F51" i="8"/>
  <c r="E35" i="8"/>
  <c r="G35" i="8" s="1"/>
  <c r="I35" i="8" s="1"/>
  <c r="E19" i="8"/>
  <c r="F14" i="8"/>
  <c r="H14" i="8" s="1"/>
  <c r="J14" i="8" s="1"/>
  <c r="E66" i="8"/>
  <c r="F29" i="8"/>
  <c r="H29" i="8" s="1"/>
  <c r="J29" i="8" s="1"/>
  <c r="Q2" i="8"/>
  <c r="F4" i="8"/>
  <c r="F3" i="8"/>
  <c r="F93" i="8"/>
  <c r="F76" i="8"/>
  <c r="F60" i="8"/>
  <c r="H60" i="8" s="1"/>
  <c r="J60" i="8" s="1"/>
  <c r="F44" i="8"/>
  <c r="F82" i="8"/>
  <c r="E56" i="8"/>
  <c r="G56" i="8" s="1"/>
  <c r="I56" i="8" s="1"/>
  <c r="E36" i="8"/>
  <c r="G36" i="8" s="1"/>
  <c r="I36" i="8" s="1"/>
  <c r="E20" i="8"/>
  <c r="F5" i="8"/>
  <c r="F80" i="8"/>
  <c r="F61" i="8"/>
  <c r="E61" i="8"/>
  <c r="E33" i="8"/>
  <c r="F15" i="8"/>
  <c r="E87" i="8"/>
  <c r="F49" i="8"/>
  <c r="H49" i="8" s="1"/>
  <c r="J49" i="8" s="1"/>
  <c r="F27" i="8"/>
  <c r="E4" i="8"/>
  <c r="E74" i="8"/>
  <c r="E50" i="8"/>
  <c r="G50" i="8" s="1"/>
  <c r="I50" i="8" s="1"/>
  <c r="F33" i="8"/>
  <c r="F18" i="8"/>
  <c r="F21" i="8"/>
  <c r="F6" i="8"/>
  <c r="H6" i="8" s="1"/>
  <c r="J6" i="8" s="1"/>
  <c r="E54" i="8"/>
  <c r="G54" i="8" s="1"/>
  <c r="I54" i="8" s="1"/>
  <c r="E9" i="8"/>
  <c r="F91" i="8"/>
  <c r="H91" i="8" s="1"/>
  <c r="J91" i="8" s="1"/>
  <c r="F74" i="8"/>
  <c r="F58" i="8"/>
  <c r="E73" i="8"/>
  <c r="E2" i="8"/>
  <c r="F32" i="8"/>
  <c r="E21" i="8"/>
  <c r="E27" i="8"/>
  <c r="E75" i="8"/>
  <c r="G75" i="8" s="1"/>
  <c r="I75" i="8" s="1"/>
  <c r="F55" i="8"/>
  <c r="F78" i="8"/>
  <c r="E11" i="8"/>
  <c r="E3" i="8"/>
  <c r="F17" i="8"/>
  <c r="E34" i="8"/>
  <c r="E95" i="8"/>
  <c r="E80" i="8"/>
  <c r="E67" i="8"/>
  <c r="G67" i="8" s="1"/>
  <c r="I67" i="8" s="1"/>
  <c r="E53" i="8"/>
  <c r="F42" i="8"/>
  <c r="E18" i="8"/>
  <c r="F59" i="8"/>
  <c r="F43" i="8"/>
  <c r="E44" i="8"/>
  <c r="E7" i="8"/>
  <c r="G7" i="8" s="1"/>
  <c r="I7" i="8" s="1"/>
  <c r="H6" i="7"/>
  <c r="J6" i="7" s="1"/>
  <c r="H83" i="7"/>
  <c r="J83" i="7" s="1"/>
  <c r="G23" i="7"/>
  <c r="I23" i="7" s="1"/>
  <c r="H30" i="7"/>
  <c r="J30" i="7" s="1"/>
  <c r="H24" i="7"/>
  <c r="J24" i="7" s="1"/>
  <c r="H18" i="7"/>
  <c r="J18" i="7" s="1"/>
  <c r="G71" i="7"/>
  <c r="I71" i="7" s="1"/>
  <c r="G57" i="7"/>
  <c r="I57" i="7" s="1"/>
  <c r="H92" i="7"/>
  <c r="J92" i="7" s="1"/>
  <c r="G77" i="7"/>
  <c r="I77" i="7" s="1"/>
  <c r="H94" i="7"/>
  <c r="J94" i="7" s="1"/>
  <c r="H48" i="7"/>
  <c r="J48" i="7" s="1"/>
  <c r="G13" i="7"/>
  <c r="I13" i="7" s="1"/>
  <c r="H8" i="7"/>
  <c r="J8" i="7" s="1"/>
  <c r="G69" i="7"/>
  <c r="I69" i="7" s="1"/>
  <c r="H62" i="7"/>
  <c r="J62" i="7" s="1"/>
  <c r="G39" i="7"/>
  <c r="I39" i="7" s="1"/>
  <c r="H43" i="7"/>
  <c r="J43" i="7" s="1"/>
  <c r="H74" i="7"/>
  <c r="J74" i="7" s="1"/>
  <c r="G40" i="7"/>
  <c r="I40" i="7" s="1"/>
  <c r="H59" i="7"/>
  <c r="J59" i="7" s="1"/>
  <c r="H90" i="7"/>
  <c r="J90" i="7" s="1"/>
  <c r="H31" i="7"/>
  <c r="J31" i="7" s="1"/>
  <c r="G86" i="7"/>
  <c r="I86" i="7" s="1"/>
  <c r="G66" i="7"/>
  <c r="I66" i="7" s="1"/>
  <c r="H36" i="7"/>
  <c r="J36" i="7" s="1"/>
  <c r="G32" i="7"/>
  <c r="I32" i="7" s="1"/>
  <c r="G38" i="7"/>
  <c r="I38" i="7" s="1"/>
  <c r="G26" i="7"/>
  <c r="I26" i="7" s="1"/>
  <c r="G19" i="7"/>
  <c r="I19" i="7" s="1"/>
  <c r="H4" i="7"/>
  <c r="J4" i="7" s="1"/>
  <c r="G51" i="7"/>
  <c r="I51" i="7" s="1"/>
  <c r="G60" i="7"/>
  <c r="I60" i="7" s="1"/>
  <c r="H64" i="7"/>
  <c r="J64" i="7" s="1"/>
  <c r="G3" i="7"/>
  <c r="I3" i="7" s="1"/>
  <c r="H89" i="7"/>
  <c r="J89" i="7" s="1"/>
  <c r="H47" i="7"/>
  <c r="J47" i="7" s="1"/>
  <c r="G22" i="7"/>
  <c r="I22" i="7" s="1"/>
  <c r="G16" i="7"/>
  <c r="I16" i="7" s="1"/>
  <c r="H37" i="7"/>
  <c r="J37" i="7" s="1"/>
  <c r="H85" i="7"/>
  <c r="J85" i="7" s="1"/>
  <c r="H20" i="7"/>
  <c r="J20" i="7" s="1"/>
  <c r="H54" i="7"/>
  <c r="J54" i="7" s="1"/>
  <c r="H80" i="7"/>
  <c r="J80" i="7" s="1"/>
  <c r="H14" i="7"/>
  <c r="J14" i="7" s="1"/>
  <c r="H68" i="7"/>
  <c r="J68" i="7" s="1"/>
  <c r="G61" i="7"/>
  <c r="I61" i="7" s="1"/>
  <c r="H34" i="7"/>
  <c r="J34" i="7" s="1"/>
  <c r="H95" i="7"/>
  <c r="J95" i="7" s="1"/>
  <c r="G50" i="7"/>
  <c r="I50" i="7" s="1"/>
  <c r="G28" i="7"/>
  <c r="I28" i="7" s="1"/>
  <c r="G56" i="7"/>
  <c r="I56" i="7" s="1"/>
  <c r="G81" i="7"/>
  <c r="I81" i="7" s="1"/>
  <c r="H2" i="7"/>
  <c r="J2" i="7" s="1"/>
  <c r="G55" i="7"/>
  <c r="I55" i="7" s="1"/>
  <c r="G5" i="7"/>
  <c r="I5" i="7" s="1"/>
  <c r="H67" i="7"/>
  <c r="J67" i="7" s="1"/>
  <c r="H91" i="7"/>
  <c r="J91" i="7" s="1"/>
  <c r="G84" i="7"/>
  <c r="I84" i="7" s="1"/>
  <c r="G87" i="7"/>
  <c r="I87" i="7" s="1"/>
  <c r="H12" i="7"/>
  <c r="J12" i="7" s="1"/>
  <c r="H46" i="7"/>
  <c r="J46" i="7" s="1"/>
  <c r="G45" i="7"/>
  <c r="I45" i="7" s="1"/>
  <c r="G96" i="7"/>
  <c r="I96" i="7" s="1"/>
  <c r="G44" i="7"/>
  <c r="I44" i="7" s="1"/>
  <c r="G76" i="7"/>
  <c r="I76" i="7" s="1"/>
  <c r="H29" i="7"/>
  <c r="J29" i="7" s="1"/>
  <c r="H15" i="7"/>
  <c r="J15" i="7" s="1"/>
  <c r="H33" i="7"/>
  <c r="J33" i="7" s="1"/>
  <c r="G21" i="7"/>
  <c r="I21" i="7" s="1"/>
  <c r="G93" i="7"/>
  <c r="I93" i="7" s="1"/>
  <c r="G35" i="7"/>
  <c r="I35" i="7" s="1"/>
  <c r="G42" i="7"/>
  <c r="I42" i="7" s="1"/>
  <c r="G72" i="7"/>
  <c r="I72" i="7" s="1"/>
  <c r="H17" i="7"/>
  <c r="J17" i="7" s="1"/>
  <c r="G12" i="7"/>
  <c r="I12" i="7" s="1"/>
  <c r="H84" i="7"/>
  <c r="J84" i="7" s="1"/>
  <c r="G91" i="7"/>
  <c r="I91" i="7" s="1"/>
  <c r="H44" i="7"/>
  <c r="J44" i="7" s="1"/>
  <c r="G15" i="7"/>
  <c r="I15" i="7" s="1"/>
  <c r="G46" i="7"/>
  <c r="I46" i="7" s="1"/>
  <c r="H78" i="7"/>
  <c r="H65" i="7"/>
  <c r="J65" i="7" s="1"/>
  <c r="H96" i="7"/>
  <c r="J96" i="7" s="1"/>
  <c r="H76" i="7"/>
  <c r="J76" i="7" s="1"/>
  <c r="H56" i="7"/>
  <c r="J56" i="7" s="1"/>
  <c r="H39" i="7"/>
  <c r="J39" i="7" s="1"/>
  <c r="H19" i="7"/>
  <c r="J19" i="7" s="1"/>
  <c r="H38" i="7"/>
  <c r="J38" i="7" s="1"/>
  <c r="H93" i="7"/>
  <c r="J93" i="7" s="1"/>
  <c r="G48" i="7"/>
  <c r="I48" i="7" s="1"/>
  <c r="G2" i="7"/>
  <c r="I2" i="7" s="1"/>
  <c r="G47" i="7"/>
  <c r="I47" i="7" s="1"/>
  <c r="G31" i="7"/>
  <c r="I31" i="7" s="1"/>
  <c r="G4" i="7"/>
  <c r="I4" i="7" s="1"/>
  <c r="H32" i="7"/>
  <c r="J32" i="7" s="1"/>
  <c r="H81" i="7"/>
  <c r="J81" i="7" s="1"/>
  <c r="H40" i="7"/>
  <c r="J40" i="7" s="1"/>
  <c r="G74" i="7"/>
  <c r="I74" i="7" s="1"/>
  <c r="H61" i="7"/>
  <c r="J61" i="7" s="1"/>
  <c r="H3" i="7"/>
  <c r="J3" i="7" s="1"/>
  <c r="H26" i="7"/>
  <c r="J26" i="7" s="1"/>
  <c r="H66" i="7"/>
  <c r="J66" i="7" s="1"/>
  <c r="G34" i="7"/>
  <c r="I34" i="7" s="1"/>
  <c r="G90" i="7"/>
  <c r="I90" i="7" s="1"/>
  <c r="G68" i="7"/>
  <c r="I68" i="7" s="1"/>
  <c r="H55" i="7"/>
  <c r="J55" i="7" s="1"/>
  <c r="H86" i="7"/>
  <c r="J86" i="7" s="1"/>
  <c r="G14" i="7"/>
  <c r="I14" i="7" s="1"/>
  <c r="H35" i="7"/>
  <c r="J35" i="7" s="1"/>
  <c r="H79" i="7"/>
  <c r="J79" i="7" s="1"/>
  <c r="G37" i="7"/>
  <c r="I37" i="7" s="1"/>
  <c r="G11" i="7"/>
  <c r="I11" i="7" s="1"/>
  <c r="G43" i="7"/>
  <c r="I43" i="7" s="1"/>
  <c r="G20" i="7"/>
  <c r="I20" i="7" s="1"/>
  <c r="G59" i="7"/>
  <c r="I59" i="7" s="1"/>
  <c r="G54" i="7"/>
  <c r="I54" i="7" s="1"/>
  <c r="G85" i="7"/>
  <c r="I85" i="7" s="1"/>
  <c r="H73" i="7"/>
  <c r="J73" i="7" s="1"/>
  <c r="G80" i="7"/>
  <c r="I80" i="7" s="1"/>
  <c r="H25" i="7"/>
  <c r="J25" i="7" s="1"/>
  <c r="H13" i="7"/>
  <c r="J13" i="7" s="1"/>
  <c r="G7" i="7"/>
  <c r="I7" i="7" s="1"/>
  <c r="G49" i="7"/>
  <c r="I49" i="7" s="1"/>
  <c r="H69" i="7"/>
  <c r="J69" i="7" s="1"/>
  <c r="G41" i="7"/>
  <c r="I41" i="7" s="1"/>
  <c r="H63" i="7"/>
  <c r="J63" i="7" s="1"/>
  <c r="G75" i="7"/>
  <c r="I75" i="7" s="1"/>
  <c r="G62" i="7"/>
  <c r="I62" i="7" s="1"/>
  <c r="G8" i="7"/>
  <c r="I8" i="7" s="1"/>
  <c r="H21" i="7"/>
  <c r="J21" i="7" s="1"/>
  <c r="H87" i="7"/>
  <c r="J87" i="7" s="1"/>
  <c r="G33" i="7"/>
  <c r="I33" i="7" s="1"/>
  <c r="H45" i="7"/>
  <c r="J45" i="7" s="1"/>
  <c r="H22" i="7"/>
  <c r="J22" i="7" s="1"/>
  <c r="G30" i="7"/>
  <c r="I30" i="7" s="1"/>
  <c r="G64" i="7"/>
  <c r="I64" i="7" s="1"/>
  <c r="G95" i="7"/>
  <c r="I95" i="7" s="1"/>
  <c r="H82" i="7"/>
  <c r="J82" i="7" s="1"/>
  <c r="G27" i="7"/>
  <c r="I27" i="7" s="1"/>
  <c r="H5" i="7"/>
  <c r="J5" i="7" s="1"/>
  <c r="H23" i="7"/>
  <c r="J23" i="7" s="1"/>
  <c r="H60" i="7"/>
  <c r="J60" i="7" s="1"/>
  <c r="G29" i="7"/>
  <c r="I29" i="7" s="1"/>
  <c r="H16" i="7"/>
  <c r="J16" i="7" s="1"/>
  <c r="H50" i="7"/>
  <c r="J50" i="7" s="1"/>
  <c r="G24" i="7"/>
  <c r="I24" i="7" s="1"/>
  <c r="G67" i="7"/>
  <c r="I67" i="7" s="1"/>
  <c r="G58" i="7"/>
  <c r="I58" i="7" s="1"/>
  <c r="G89" i="7"/>
  <c r="I89" i="7" s="1"/>
  <c r="H77" i="7"/>
  <c r="H51" i="7"/>
  <c r="J51" i="7" s="1"/>
  <c r="H10" i="7"/>
  <c r="J10" i="7" s="1"/>
  <c r="H42" i="7"/>
  <c r="J42" i="7" s="1"/>
  <c r="G18" i="7"/>
  <c r="I18" i="7" s="1"/>
  <c r="G52" i="7"/>
  <c r="I52" i="7" s="1"/>
  <c r="G83" i="7"/>
  <c r="I83" i="7" s="1"/>
  <c r="H71" i="7"/>
  <c r="J71" i="7" s="1"/>
  <c r="G53" i="7"/>
  <c r="I53" i="7" s="1"/>
  <c r="G92" i="7"/>
  <c r="I92" i="7" s="1"/>
  <c r="G6" i="7"/>
  <c r="I6" i="7" s="1"/>
  <c r="H28" i="7"/>
  <c r="J28" i="7" s="1"/>
  <c r="G36" i="7"/>
  <c r="I36" i="7" s="1"/>
  <c r="G94" i="7"/>
  <c r="I94" i="7" s="1"/>
  <c r="G70" i="7"/>
  <c r="I70" i="7" s="1"/>
  <c r="H57" i="7"/>
  <c r="J57" i="7" s="1"/>
  <c r="H88" i="7"/>
  <c r="J88" i="7" s="1"/>
  <c r="H9" i="7"/>
  <c r="J9" i="7" s="1"/>
  <c r="H43" i="6"/>
  <c r="J43" i="6" s="1"/>
  <c r="G7" i="6"/>
  <c r="I7" i="6" s="1"/>
  <c r="H53" i="6"/>
  <c r="J53" i="6" s="1"/>
  <c r="H38" i="6"/>
  <c r="J38" i="6" s="1"/>
  <c r="H69" i="6"/>
  <c r="J69" i="6" s="1"/>
  <c r="H34" i="6"/>
  <c r="J34" i="6" s="1"/>
  <c r="H81" i="6"/>
  <c r="J81" i="6" s="1"/>
  <c r="G58" i="6"/>
  <c r="I58" i="6" s="1"/>
  <c r="G4" i="6"/>
  <c r="I4" i="6" s="1"/>
  <c r="G86" i="6"/>
  <c r="I86" i="6" s="1"/>
  <c r="G55" i="6"/>
  <c r="I55" i="6" s="1"/>
  <c r="H19" i="6"/>
  <c r="J19" i="6" s="1"/>
  <c r="H73" i="6"/>
  <c r="J73" i="6" s="1"/>
  <c r="H8" i="6"/>
  <c r="J8" i="6" s="1"/>
  <c r="H10" i="6"/>
  <c r="J10" i="6" s="1"/>
  <c r="H66" i="6"/>
  <c r="J66" i="6" s="1"/>
  <c r="H49" i="6"/>
  <c r="J49" i="6" s="1"/>
  <c r="G46" i="6"/>
  <c r="I46" i="6" s="1"/>
  <c r="H88" i="6"/>
  <c r="J88" i="6" s="1"/>
  <c r="H90" i="6"/>
  <c r="J90" i="6" s="1"/>
  <c r="G21" i="6"/>
  <c r="I21" i="6" s="1"/>
  <c r="G87" i="6"/>
  <c r="I87" i="6" s="1"/>
  <c r="H11" i="6"/>
  <c r="J11" i="6" s="1"/>
  <c r="G33" i="6"/>
  <c r="I33" i="6" s="1"/>
  <c r="G94" i="6"/>
  <c r="I94" i="6" s="1"/>
  <c r="H23" i="6"/>
  <c r="J23" i="6" s="1"/>
  <c r="H56" i="6"/>
  <c r="J56" i="6" s="1"/>
  <c r="H65" i="6"/>
  <c r="J65" i="6" s="1"/>
  <c r="H44" i="6"/>
  <c r="J44" i="6" s="1"/>
  <c r="H84" i="6"/>
  <c r="J84" i="6" s="1"/>
  <c r="G54" i="6"/>
  <c r="I54" i="6" s="1"/>
  <c r="G75" i="6"/>
  <c r="I75" i="6" s="1"/>
  <c r="H2" i="6"/>
  <c r="J2" i="6" s="1"/>
  <c r="H16" i="6"/>
  <c r="J16" i="6" s="1"/>
  <c r="H32" i="6"/>
  <c r="J32" i="6" s="1"/>
  <c r="G25" i="6"/>
  <c r="I25" i="6" s="1"/>
  <c r="G48" i="6"/>
  <c r="I48" i="6" s="1"/>
  <c r="G15" i="6"/>
  <c r="I15" i="6" s="1"/>
  <c r="G17" i="6"/>
  <c r="I17" i="6" s="1"/>
  <c r="H78" i="6"/>
  <c r="G70" i="6"/>
  <c r="I70" i="6" s="1"/>
  <c r="G31" i="6"/>
  <c r="I31" i="6" s="1"/>
  <c r="G61" i="6"/>
  <c r="I61" i="6" s="1"/>
  <c r="G24" i="6"/>
  <c r="I24" i="6" s="1"/>
  <c r="H45" i="6"/>
  <c r="J45" i="6" s="1"/>
  <c r="G60" i="6"/>
  <c r="I60" i="6" s="1"/>
  <c r="G28" i="6"/>
  <c r="I28" i="6" s="1"/>
  <c r="H50" i="6"/>
  <c r="J50" i="6" s="1"/>
  <c r="H83" i="6"/>
  <c r="J83" i="6" s="1"/>
  <c r="H37" i="6"/>
  <c r="J37" i="6" s="1"/>
  <c r="G96" i="6"/>
  <c r="I96" i="6" s="1"/>
  <c r="G36" i="6"/>
  <c r="I36" i="6" s="1"/>
  <c r="H93" i="6"/>
  <c r="J93" i="6" s="1"/>
  <c r="G85" i="6"/>
  <c r="I85" i="6" s="1"/>
  <c r="G3" i="6"/>
  <c r="I3" i="6" s="1"/>
  <c r="H72" i="6"/>
  <c r="J72" i="6" s="1"/>
  <c r="G76" i="6"/>
  <c r="I76" i="6" s="1"/>
  <c r="G41" i="6"/>
  <c r="I41" i="6" s="1"/>
  <c r="H42" i="6"/>
  <c r="J42" i="6" s="1"/>
  <c r="H51" i="6"/>
  <c r="J51" i="6" s="1"/>
  <c r="H82" i="6"/>
  <c r="J82" i="6" s="1"/>
  <c r="G30" i="6"/>
  <c r="I30" i="6" s="1"/>
  <c r="H12" i="6"/>
  <c r="J12" i="6" s="1"/>
  <c r="H29" i="6"/>
  <c r="J29" i="6" s="1"/>
  <c r="H62" i="6"/>
  <c r="J62" i="6" s="1"/>
  <c r="H95" i="6"/>
  <c r="J95" i="6" s="1"/>
  <c r="H68" i="6"/>
  <c r="J68" i="6" s="1"/>
  <c r="H40" i="6"/>
  <c r="J40" i="6" s="1"/>
  <c r="H71" i="6"/>
  <c r="J71" i="6" s="1"/>
  <c r="G51" i="6"/>
  <c r="I51" i="6" s="1"/>
  <c r="H36" i="6"/>
  <c r="J36" i="6" s="1"/>
  <c r="H27" i="6"/>
  <c r="J27" i="6" s="1"/>
  <c r="H7" i="6"/>
  <c r="J7" i="6" s="1"/>
  <c r="G53" i="6"/>
  <c r="I53" i="6" s="1"/>
  <c r="H48" i="6"/>
  <c r="J48" i="6" s="1"/>
  <c r="G52" i="6"/>
  <c r="I52" i="6" s="1"/>
  <c r="H17" i="6"/>
  <c r="J17" i="6" s="1"/>
  <c r="H59" i="6"/>
  <c r="J59" i="6" s="1"/>
  <c r="G18" i="6"/>
  <c r="I18" i="6" s="1"/>
  <c r="H6" i="6"/>
  <c r="J6" i="6" s="1"/>
  <c r="G78" i="6"/>
  <c r="I78" i="6" s="1"/>
  <c r="G93" i="6"/>
  <c r="I93" i="6" s="1"/>
  <c r="H3" i="6"/>
  <c r="J3" i="6" s="1"/>
  <c r="H85" i="6"/>
  <c r="J85" i="6" s="1"/>
  <c r="G45" i="6"/>
  <c r="I45" i="6" s="1"/>
  <c r="G29" i="6"/>
  <c r="I29" i="6" s="1"/>
  <c r="H77" i="6"/>
  <c r="G42" i="6"/>
  <c r="I42" i="6" s="1"/>
  <c r="G83" i="6"/>
  <c r="I83" i="6" s="1"/>
  <c r="H22" i="6"/>
  <c r="J22" i="6" s="1"/>
  <c r="G69" i="6"/>
  <c r="I69" i="6" s="1"/>
  <c r="H96" i="6"/>
  <c r="J96" i="6" s="1"/>
  <c r="G37" i="6"/>
  <c r="I37" i="6" s="1"/>
  <c r="G89" i="6"/>
  <c r="I89" i="6" s="1"/>
  <c r="G19" i="6"/>
  <c r="I19" i="6" s="1"/>
  <c r="G34" i="6"/>
  <c r="I34" i="6" s="1"/>
  <c r="G81" i="6"/>
  <c r="I81" i="6" s="1"/>
  <c r="G16" i="6"/>
  <c r="I16" i="6" s="1"/>
  <c r="H25" i="6"/>
  <c r="J25" i="6" s="1"/>
  <c r="G73" i="6"/>
  <c r="I73" i="6" s="1"/>
  <c r="H58" i="6"/>
  <c r="J58" i="6" s="1"/>
  <c r="H91" i="6"/>
  <c r="J91" i="6" s="1"/>
  <c r="H4" i="6"/>
  <c r="J4" i="6" s="1"/>
  <c r="G66" i="6"/>
  <c r="I66" i="6" s="1"/>
  <c r="G10" i="6"/>
  <c r="I10" i="6" s="1"/>
  <c r="G35" i="6"/>
  <c r="I35" i="6" s="1"/>
  <c r="G67" i="6"/>
  <c r="I67" i="6" s="1"/>
  <c r="G8" i="6"/>
  <c r="I8" i="6" s="1"/>
  <c r="G32" i="6"/>
  <c r="I32" i="6" s="1"/>
  <c r="H13" i="6"/>
  <c r="J13" i="6" s="1"/>
  <c r="G49" i="6"/>
  <c r="I49" i="6" s="1"/>
  <c r="H46" i="6"/>
  <c r="J46" i="6" s="1"/>
  <c r="H79" i="6"/>
  <c r="J79" i="6" s="1"/>
  <c r="H55" i="6"/>
  <c r="J55" i="6" s="1"/>
  <c r="H86" i="6"/>
  <c r="J86" i="6" s="1"/>
  <c r="G39" i="6"/>
  <c r="I39" i="6" s="1"/>
  <c r="H74" i="6"/>
  <c r="J74" i="6" s="1"/>
  <c r="G5" i="6"/>
  <c r="I5" i="6" s="1"/>
  <c r="H14" i="6"/>
  <c r="J14" i="6" s="1"/>
  <c r="G80" i="6"/>
  <c r="I80" i="6" s="1"/>
  <c r="G38" i="6"/>
  <c r="I38" i="6" s="1"/>
  <c r="H15" i="6"/>
  <c r="J15" i="6" s="1"/>
  <c r="H30" i="6"/>
  <c r="J30" i="6" s="1"/>
  <c r="G57" i="6"/>
  <c r="I57" i="6" s="1"/>
  <c r="H70" i="6"/>
  <c r="J70" i="6" s="1"/>
  <c r="H47" i="6"/>
  <c r="J47" i="6" s="1"/>
  <c r="G50" i="6"/>
  <c r="I50" i="6" s="1"/>
  <c r="G12" i="6"/>
  <c r="I12" i="6" s="1"/>
  <c r="H61" i="6"/>
  <c r="J61" i="6" s="1"/>
  <c r="G82" i="6"/>
  <c r="I82" i="6" s="1"/>
  <c r="G72" i="6"/>
  <c r="I72" i="6" s="1"/>
  <c r="H60" i="6"/>
  <c r="J60" i="6" s="1"/>
  <c r="G62" i="6"/>
  <c r="I62" i="6" s="1"/>
  <c r="H76" i="6"/>
  <c r="J76" i="6" s="1"/>
  <c r="G20" i="6"/>
  <c r="I20" i="6" s="1"/>
  <c r="H24" i="6"/>
  <c r="J24" i="6" s="1"/>
  <c r="G9" i="6"/>
  <c r="I9" i="6" s="1"/>
  <c r="G11" i="6"/>
  <c r="I11" i="6" s="1"/>
  <c r="H31" i="6"/>
  <c r="J31" i="6" s="1"/>
  <c r="G84" i="6"/>
  <c r="I84" i="6" s="1"/>
  <c r="H41" i="6"/>
  <c r="J41" i="6" s="1"/>
  <c r="G95" i="6"/>
  <c r="I95" i="6" s="1"/>
  <c r="H28" i="6"/>
  <c r="J28" i="6" s="1"/>
  <c r="G64" i="6"/>
  <c r="I64" i="6" s="1"/>
  <c r="G56" i="6"/>
  <c r="I56" i="6" s="1"/>
  <c r="H33" i="6"/>
  <c r="J33" i="6" s="1"/>
  <c r="G88" i="6"/>
  <c r="I88" i="6" s="1"/>
  <c r="H75" i="6"/>
  <c r="J75" i="6" s="1"/>
  <c r="H92" i="6"/>
  <c r="J92" i="6" s="1"/>
  <c r="G43" i="6"/>
  <c r="I43" i="6" s="1"/>
  <c r="G2" i="6"/>
  <c r="I2" i="6" s="1"/>
  <c r="H26" i="6"/>
  <c r="J26" i="6" s="1"/>
  <c r="G44" i="6"/>
  <c r="I44" i="6" s="1"/>
  <c r="G90" i="6"/>
  <c r="I90" i="6" s="1"/>
  <c r="G23" i="6"/>
  <c r="I23" i="6" s="1"/>
  <c r="H21" i="6"/>
  <c r="J21" i="6" s="1"/>
  <c r="G65" i="6"/>
  <c r="I65" i="6" s="1"/>
  <c r="H54" i="6"/>
  <c r="J54" i="6" s="1"/>
  <c r="H87" i="6"/>
  <c r="J87" i="6" s="1"/>
  <c r="H63" i="6"/>
  <c r="J63" i="6" s="1"/>
  <c r="H94" i="6"/>
  <c r="J94" i="6" s="1"/>
  <c r="G82" i="5"/>
  <c r="I82" i="5" s="1"/>
  <c r="H18" i="5"/>
  <c r="J18" i="5" s="1"/>
  <c r="H77" i="5"/>
  <c r="G51" i="5"/>
  <c r="I51" i="5" s="1"/>
  <c r="H20" i="5"/>
  <c r="J20" i="5" s="1"/>
  <c r="G30" i="5"/>
  <c r="I30" i="5" s="1"/>
  <c r="H89" i="5"/>
  <c r="J89" i="5" s="1"/>
  <c r="H65" i="5"/>
  <c r="J65" i="5" s="1"/>
  <c r="H81" i="5"/>
  <c r="J81" i="5" s="1"/>
  <c r="G68" i="5"/>
  <c r="I68" i="5" s="1"/>
  <c r="G13" i="5"/>
  <c r="I13" i="5" s="1"/>
  <c r="H34" i="5"/>
  <c r="J34" i="5" s="1"/>
  <c r="G62" i="5"/>
  <c r="I62" i="5" s="1"/>
  <c r="G95" i="5"/>
  <c r="I95" i="5" s="1"/>
  <c r="H56" i="5"/>
  <c r="J56" i="5" s="1"/>
  <c r="H2" i="5"/>
  <c r="J2" i="5" s="1"/>
  <c r="H54" i="5"/>
  <c r="J54" i="5" s="1"/>
  <c r="H39" i="5"/>
  <c r="J39" i="5" s="1"/>
  <c r="H92" i="5"/>
  <c r="J92" i="5" s="1"/>
  <c r="H9" i="5"/>
  <c r="J9" i="5" s="1"/>
  <c r="G72" i="5"/>
  <c r="I72" i="5" s="1"/>
  <c r="H66" i="5"/>
  <c r="J66" i="5" s="1"/>
  <c r="G26" i="5"/>
  <c r="I26" i="5" s="1"/>
  <c r="H52" i="5"/>
  <c r="J52" i="5" s="1"/>
  <c r="G25" i="5"/>
  <c r="I25" i="5" s="1"/>
  <c r="G76" i="5"/>
  <c r="I76" i="5" s="1"/>
  <c r="G28" i="5"/>
  <c r="I28" i="5" s="1"/>
  <c r="G93" i="5"/>
  <c r="I93" i="5" s="1"/>
  <c r="H87" i="5"/>
  <c r="J87" i="5" s="1"/>
  <c r="H33" i="5"/>
  <c r="J33" i="5" s="1"/>
  <c r="G86" i="5"/>
  <c r="I86" i="5" s="1"/>
  <c r="H57" i="5"/>
  <c r="J57" i="5" s="1"/>
  <c r="H88" i="5"/>
  <c r="J88" i="5" s="1"/>
  <c r="G27" i="5"/>
  <c r="I27" i="5" s="1"/>
  <c r="H41" i="5"/>
  <c r="J41" i="5" s="1"/>
  <c r="G73" i="5"/>
  <c r="I73" i="5" s="1"/>
  <c r="H90" i="5"/>
  <c r="J90" i="5" s="1"/>
  <c r="H50" i="5"/>
  <c r="J50" i="5" s="1"/>
  <c r="G37" i="5"/>
  <c r="I37" i="5" s="1"/>
  <c r="G12" i="5"/>
  <c r="I12" i="5" s="1"/>
  <c r="H23" i="5"/>
  <c r="J23" i="5" s="1"/>
  <c r="G11" i="5"/>
  <c r="I11" i="5" s="1"/>
  <c r="H91" i="5"/>
  <c r="J91" i="5" s="1"/>
  <c r="H38" i="5"/>
  <c r="J38" i="5" s="1"/>
  <c r="G17" i="5"/>
  <c r="I17" i="5" s="1"/>
  <c r="H69" i="5"/>
  <c r="J69" i="5" s="1"/>
  <c r="H35" i="5"/>
  <c r="J35" i="5" s="1"/>
  <c r="G47" i="5"/>
  <c r="I47" i="5" s="1"/>
  <c r="H59" i="5"/>
  <c r="J59" i="5" s="1"/>
  <c r="H64" i="5"/>
  <c r="J64" i="5" s="1"/>
  <c r="G7" i="5"/>
  <c r="I7" i="5" s="1"/>
  <c r="H48" i="5"/>
  <c r="J48" i="5" s="1"/>
  <c r="H84" i="5"/>
  <c r="J84" i="5" s="1"/>
  <c r="G8" i="5"/>
  <c r="I8" i="5" s="1"/>
  <c r="H45" i="5"/>
  <c r="J45" i="5" s="1"/>
  <c r="H42" i="5"/>
  <c r="J42" i="5" s="1"/>
  <c r="H74" i="5"/>
  <c r="J74" i="5" s="1"/>
  <c r="G61" i="5"/>
  <c r="I61" i="5" s="1"/>
  <c r="G94" i="5"/>
  <c r="I94" i="5" s="1"/>
  <c r="G44" i="5"/>
  <c r="I44" i="5" s="1"/>
  <c r="H60" i="5"/>
  <c r="J60" i="5" s="1"/>
  <c r="G80" i="5"/>
  <c r="I80" i="5" s="1"/>
  <c r="H96" i="5"/>
  <c r="J96" i="5" s="1"/>
  <c r="G19" i="5"/>
  <c r="I19" i="5" s="1"/>
  <c r="H29" i="5"/>
  <c r="J29" i="5" s="1"/>
  <c r="H5" i="5"/>
  <c r="J5" i="5" s="1"/>
  <c r="G36" i="5"/>
  <c r="I36" i="5" s="1"/>
  <c r="H67" i="5"/>
  <c r="J67" i="5" s="1"/>
  <c r="G70" i="5"/>
  <c r="I70" i="5" s="1"/>
  <c r="G40" i="5"/>
  <c r="I40" i="5" s="1"/>
  <c r="G53" i="5"/>
  <c r="I53" i="5" s="1"/>
  <c r="G71" i="5"/>
  <c r="I71" i="5" s="1"/>
  <c r="H72" i="5"/>
  <c r="J72" i="5" s="1"/>
  <c r="H28" i="5"/>
  <c r="J28" i="5" s="1"/>
  <c r="G2" i="5"/>
  <c r="I2" i="5" s="1"/>
  <c r="G34" i="5"/>
  <c r="I34" i="5" s="1"/>
  <c r="H49" i="5"/>
  <c r="J49" i="5" s="1"/>
  <c r="H93" i="5"/>
  <c r="J93" i="5" s="1"/>
  <c r="G4" i="5"/>
  <c r="I4" i="5" s="1"/>
  <c r="H16" i="5"/>
  <c r="J16" i="5" s="1"/>
  <c r="H62" i="5"/>
  <c r="J62" i="5" s="1"/>
  <c r="H95" i="5"/>
  <c r="J95" i="5" s="1"/>
  <c r="G54" i="5"/>
  <c r="I54" i="5" s="1"/>
  <c r="G84" i="5"/>
  <c r="I84" i="5" s="1"/>
  <c r="H19" i="5"/>
  <c r="J19" i="5" s="1"/>
  <c r="G48" i="5"/>
  <c r="I48" i="5" s="1"/>
  <c r="G59" i="5"/>
  <c r="I59" i="5" s="1"/>
  <c r="G35" i="5"/>
  <c r="I35" i="5" s="1"/>
  <c r="G38" i="5"/>
  <c r="I38" i="5" s="1"/>
  <c r="H8" i="5"/>
  <c r="J8" i="5" s="1"/>
  <c r="G45" i="5"/>
  <c r="I45" i="5" s="1"/>
  <c r="H27" i="5"/>
  <c r="J27" i="5" s="1"/>
  <c r="G29" i="5"/>
  <c r="I29" i="5" s="1"/>
  <c r="H17" i="5"/>
  <c r="J17" i="5" s="1"/>
  <c r="G60" i="5"/>
  <c r="I60" i="5" s="1"/>
  <c r="G74" i="5"/>
  <c r="I74" i="5" s="1"/>
  <c r="H36" i="5"/>
  <c r="J36" i="5" s="1"/>
  <c r="G69" i="5"/>
  <c r="I69" i="5" s="1"/>
  <c r="H86" i="5"/>
  <c r="J86" i="5" s="1"/>
  <c r="G33" i="5"/>
  <c r="I33" i="5" s="1"/>
  <c r="G10" i="5"/>
  <c r="I10" i="5" s="1"/>
  <c r="G41" i="5"/>
  <c r="I41" i="5" s="1"/>
  <c r="H22" i="5"/>
  <c r="J22" i="5" s="1"/>
  <c r="G83" i="5"/>
  <c r="I83" i="5" s="1"/>
  <c r="H68" i="5"/>
  <c r="J68" i="5" s="1"/>
  <c r="G55" i="5"/>
  <c r="I55" i="5" s="1"/>
  <c r="G88" i="5"/>
  <c r="I88" i="5" s="1"/>
  <c r="H73" i="5"/>
  <c r="J73" i="5" s="1"/>
  <c r="G23" i="5"/>
  <c r="I23" i="5" s="1"/>
  <c r="G81" i="5"/>
  <c r="I81" i="5" s="1"/>
  <c r="G5" i="5"/>
  <c r="I5" i="5" s="1"/>
  <c r="H37" i="5"/>
  <c r="J37" i="5" s="1"/>
  <c r="H12" i="5"/>
  <c r="J12" i="5" s="1"/>
  <c r="H47" i="5"/>
  <c r="J47" i="5" s="1"/>
  <c r="H24" i="5"/>
  <c r="J24" i="5" s="1"/>
  <c r="G91" i="5"/>
  <c r="I91" i="5" s="1"/>
  <c r="H70" i="5"/>
  <c r="J70" i="5" s="1"/>
  <c r="G57" i="5"/>
  <c r="I57" i="5" s="1"/>
  <c r="G90" i="5"/>
  <c r="I90" i="5" s="1"/>
  <c r="H75" i="5"/>
  <c r="J75" i="5" s="1"/>
  <c r="G15" i="5"/>
  <c r="I15" i="5" s="1"/>
  <c r="H11" i="5"/>
  <c r="J11" i="5" s="1"/>
  <c r="G31" i="5"/>
  <c r="I31" i="5" s="1"/>
  <c r="H85" i="5"/>
  <c r="J85" i="5" s="1"/>
  <c r="H21" i="5"/>
  <c r="J21" i="5" s="1"/>
  <c r="G52" i="5"/>
  <c r="I52" i="5" s="1"/>
  <c r="G9" i="5"/>
  <c r="I9" i="5" s="1"/>
  <c r="H14" i="5"/>
  <c r="J14" i="5" s="1"/>
  <c r="G56" i="5"/>
  <c r="I56" i="5" s="1"/>
  <c r="G39" i="5"/>
  <c r="I39" i="5" s="1"/>
  <c r="H26" i="5"/>
  <c r="J26" i="5" s="1"/>
  <c r="G92" i="5"/>
  <c r="I92" i="5" s="1"/>
  <c r="G64" i="5"/>
  <c r="I64" i="5" s="1"/>
  <c r="G66" i="5"/>
  <c r="I66" i="5" s="1"/>
  <c r="G67" i="5"/>
  <c r="I67" i="5" s="1"/>
  <c r="H3" i="5"/>
  <c r="J3" i="5" s="1"/>
  <c r="G42" i="5"/>
  <c r="I42" i="5" s="1"/>
  <c r="H61" i="5"/>
  <c r="J61" i="5" s="1"/>
  <c r="H7" i="5"/>
  <c r="J7" i="5" s="1"/>
  <c r="H25" i="5"/>
  <c r="J25" i="5" s="1"/>
  <c r="G87" i="5"/>
  <c r="I87" i="5" s="1"/>
  <c r="G77" i="5"/>
  <c r="I77" i="5" s="1"/>
  <c r="H94" i="5"/>
  <c r="J94" i="5" s="1"/>
  <c r="H6" i="5"/>
  <c r="J6" i="5" s="1"/>
  <c r="G18" i="5"/>
  <c r="I18" i="5" s="1"/>
  <c r="G50" i="5"/>
  <c r="I50" i="5" s="1"/>
  <c r="H30" i="5"/>
  <c r="J30" i="5" s="1"/>
  <c r="H44" i="5"/>
  <c r="J44" i="5" s="1"/>
  <c r="H76" i="5"/>
  <c r="J76" i="5" s="1"/>
  <c r="G63" i="5"/>
  <c r="I63" i="5" s="1"/>
  <c r="G96" i="5"/>
  <c r="I96" i="5" s="1"/>
  <c r="H80" i="5"/>
  <c r="J80" i="5" s="1"/>
  <c r="G89" i="5"/>
  <c r="I89" i="5" s="1"/>
  <c r="H43" i="5"/>
  <c r="J43" i="5" s="1"/>
  <c r="H13" i="5"/>
  <c r="J13" i="5" s="1"/>
  <c r="G20" i="5"/>
  <c r="I20" i="5" s="1"/>
  <c r="G58" i="5"/>
  <c r="I58" i="5" s="1"/>
  <c r="H32" i="5"/>
  <c r="J32" i="5" s="1"/>
  <c r="H46" i="5"/>
  <c r="J46" i="5" s="1"/>
  <c r="H79" i="5"/>
  <c r="J79" i="5" s="1"/>
  <c r="G65" i="5"/>
  <c r="I65" i="5" s="1"/>
  <c r="H51" i="5"/>
  <c r="J51" i="5" s="1"/>
  <c r="H82" i="5"/>
  <c r="J82" i="5" s="1"/>
  <c r="H78" i="5"/>
  <c r="G3" i="4"/>
  <c r="I3" i="4" s="1"/>
  <c r="H34" i="4"/>
  <c r="J34" i="4" s="1"/>
  <c r="H54" i="4"/>
  <c r="J54" i="4" s="1"/>
  <c r="G6" i="4"/>
  <c r="I6" i="4" s="1"/>
  <c r="H17" i="4"/>
  <c r="J17" i="4" s="1"/>
  <c r="H47" i="4"/>
  <c r="J47" i="4" s="1"/>
  <c r="G53" i="4"/>
  <c r="I53" i="4" s="1"/>
  <c r="G10" i="4"/>
  <c r="I10" i="4" s="1"/>
  <c r="H2" i="4"/>
  <c r="J2" i="4" s="1"/>
  <c r="G81" i="4"/>
  <c r="I81" i="4" s="1"/>
  <c r="G41" i="4"/>
  <c r="I41" i="4" s="1"/>
  <c r="H65" i="4"/>
  <c r="J65" i="4" s="1"/>
  <c r="H92" i="4"/>
  <c r="J92" i="4" s="1"/>
  <c r="G18" i="4"/>
  <c r="I18" i="4" s="1"/>
  <c r="H87" i="4"/>
  <c r="J87" i="4" s="1"/>
  <c r="H20" i="4"/>
  <c r="J20" i="4" s="1"/>
  <c r="H58" i="4"/>
  <c r="J58" i="4" s="1"/>
  <c r="H91" i="4"/>
  <c r="J91" i="4" s="1"/>
  <c r="H5" i="4"/>
  <c r="J5" i="4" s="1"/>
  <c r="G8" i="4"/>
  <c r="I8" i="4" s="1"/>
  <c r="H52" i="4"/>
  <c r="J52" i="4" s="1"/>
  <c r="G72" i="4"/>
  <c r="I72" i="4" s="1"/>
  <c r="H16" i="4"/>
  <c r="J16" i="4" s="1"/>
  <c r="H19" i="4"/>
  <c r="J19" i="4" s="1"/>
  <c r="H15" i="4"/>
  <c r="J15" i="4" s="1"/>
  <c r="H68" i="4"/>
  <c r="J68" i="4" s="1"/>
  <c r="G24" i="4"/>
  <c r="I24" i="4" s="1"/>
  <c r="G73" i="4"/>
  <c r="I73" i="4" s="1"/>
  <c r="H32" i="4"/>
  <c r="J32" i="4" s="1"/>
  <c r="H70" i="4"/>
  <c r="J70" i="4" s="1"/>
  <c r="G4" i="4"/>
  <c r="I4" i="4" s="1"/>
  <c r="G28" i="4"/>
  <c r="I28" i="4" s="1"/>
  <c r="H76" i="4"/>
  <c r="J76" i="4" s="1"/>
  <c r="G43" i="4"/>
  <c r="I43" i="4" s="1"/>
  <c r="H86" i="4"/>
  <c r="J86" i="4" s="1"/>
  <c r="G21" i="4"/>
  <c r="I21" i="4" s="1"/>
  <c r="G12" i="4"/>
  <c r="I12" i="4" s="1"/>
  <c r="G69" i="4"/>
  <c r="I69" i="4" s="1"/>
  <c r="H7" i="4"/>
  <c r="J7" i="4" s="1"/>
  <c r="H40" i="4"/>
  <c r="J40" i="4" s="1"/>
  <c r="H27" i="4"/>
  <c r="J27" i="4" s="1"/>
  <c r="G60" i="4"/>
  <c r="I60" i="4" s="1"/>
  <c r="G62" i="4"/>
  <c r="I62" i="4" s="1"/>
  <c r="H79" i="4"/>
  <c r="J79" i="4" s="1"/>
  <c r="H50" i="4"/>
  <c r="J50" i="4" s="1"/>
  <c r="G35" i="4"/>
  <c r="I35" i="4" s="1"/>
  <c r="G93" i="4"/>
  <c r="I93" i="4" s="1"/>
  <c r="G31" i="4"/>
  <c r="I31" i="4" s="1"/>
  <c r="G57" i="4"/>
  <c r="I57" i="4" s="1"/>
  <c r="H45" i="4"/>
  <c r="J45" i="4" s="1"/>
  <c r="H77" i="4"/>
  <c r="G89" i="4"/>
  <c r="I89" i="4" s="1"/>
  <c r="H25" i="4"/>
  <c r="J25" i="4" s="1"/>
  <c r="G94" i="4"/>
  <c r="I94" i="4" s="1"/>
  <c r="H49" i="4"/>
  <c r="J49" i="4" s="1"/>
  <c r="G33" i="4"/>
  <c r="I33" i="4" s="1"/>
  <c r="G44" i="4"/>
  <c r="I44" i="4" s="1"/>
  <c r="H74" i="4"/>
  <c r="J74" i="4" s="1"/>
  <c r="H51" i="4"/>
  <c r="J51" i="4" s="1"/>
  <c r="H82" i="4"/>
  <c r="J82" i="4" s="1"/>
  <c r="G38" i="4"/>
  <c r="I38" i="4" s="1"/>
  <c r="G95" i="4"/>
  <c r="I95" i="4" s="1"/>
  <c r="H61" i="4"/>
  <c r="J61" i="4" s="1"/>
  <c r="H94" i="4"/>
  <c r="J94" i="4" s="1"/>
  <c r="G14" i="4"/>
  <c r="I14" i="4" s="1"/>
  <c r="G63" i="4"/>
  <c r="I63" i="4" s="1"/>
  <c r="H89" i="4"/>
  <c r="J89" i="4" s="1"/>
  <c r="H12" i="4"/>
  <c r="J12" i="4" s="1"/>
  <c r="G27" i="4"/>
  <c r="I27" i="4" s="1"/>
  <c r="G56" i="4"/>
  <c r="I56" i="4" s="1"/>
  <c r="G49" i="4"/>
  <c r="I49" i="4" s="1"/>
  <c r="H67" i="4"/>
  <c r="J67" i="4" s="1"/>
  <c r="G85" i="4"/>
  <c r="I85" i="4" s="1"/>
  <c r="G9" i="4"/>
  <c r="I9" i="4" s="1"/>
  <c r="G7" i="4"/>
  <c r="I7" i="4" s="1"/>
  <c r="G20" i="4"/>
  <c r="I20" i="4" s="1"/>
  <c r="H18" i="4"/>
  <c r="J18" i="4" s="1"/>
  <c r="H60" i="4"/>
  <c r="J60" i="4" s="1"/>
  <c r="H93" i="4"/>
  <c r="J93" i="4" s="1"/>
  <c r="H69" i="4"/>
  <c r="J69" i="4" s="1"/>
  <c r="G74" i="4"/>
  <c r="I74" i="4" s="1"/>
  <c r="G87" i="4"/>
  <c r="I87" i="4" s="1"/>
  <c r="H8" i="4"/>
  <c r="J8" i="4" s="1"/>
  <c r="G19" i="4"/>
  <c r="I19" i="4" s="1"/>
  <c r="G40" i="4"/>
  <c r="I40" i="4" s="1"/>
  <c r="H24" i="4"/>
  <c r="J24" i="4" s="1"/>
  <c r="H62" i="4"/>
  <c r="J62" i="4" s="1"/>
  <c r="H95" i="4"/>
  <c r="J95" i="4" s="1"/>
  <c r="H71" i="4"/>
  <c r="J71" i="4" s="1"/>
  <c r="G79" i="4"/>
  <c r="I79" i="4" s="1"/>
  <c r="G5" i="4"/>
  <c r="I5" i="4" s="1"/>
  <c r="G15" i="4"/>
  <c r="I15" i="4" s="1"/>
  <c r="G82" i="4"/>
  <c r="I82" i="4" s="1"/>
  <c r="H64" i="4"/>
  <c r="J64" i="4" s="1"/>
  <c r="H41" i="4"/>
  <c r="J41" i="4" s="1"/>
  <c r="H73" i="4"/>
  <c r="J73" i="4" s="1"/>
  <c r="G58" i="4"/>
  <c r="I58" i="4" s="1"/>
  <c r="G76" i="4"/>
  <c r="I76" i="4" s="1"/>
  <c r="H4" i="4"/>
  <c r="J4" i="4" s="1"/>
  <c r="H11" i="4"/>
  <c r="J11" i="4" s="1"/>
  <c r="G32" i="4"/>
  <c r="I32" i="4" s="1"/>
  <c r="H21" i="4"/>
  <c r="J21" i="4" s="1"/>
  <c r="G65" i="4"/>
  <c r="I65" i="4" s="1"/>
  <c r="H28" i="4"/>
  <c r="J28" i="4" s="1"/>
  <c r="G86" i="4"/>
  <c r="I86" i="4" s="1"/>
  <c r="H66" i="4"/>
  <c r="J66" i="4" s="1"/>
  <c r="H43" i="4"/>
  <c r="J43" i="4" s="1"/>
  <c r="H75" i="4"/>
  <c r="J75" i="4" s="1"/>
  <c r="G50" i="4"/>
  <c r="I50" i="4" s="1"/>
  <c r="G68" i="4"/>
  <c r="I68" i="4" s="1"/>
  <c r="G70" i="4"/>
  <c r="I70" i="4" s="1"/>
  <c r="G2" i="4"/>
  <c r="I2" i="4" s="1"/>
  <c r="G52" i="4"/>
  <c r="I52" i="4" s="1"/>
  <c r="H72" i="4"/>
  <c r="J72" i="4" s="1"/>
  <c r="H78" i="4"/>
  <c r="H3" i="4"/>
  <c r="J3" i="4" s="1"/>
  <c r="G16" i="4"/>
  <c r="I16" i="4" s="1"/>
  <c r="G80" i="4"/>
  <c r="I80" i="4" s="1"/>
  <c r="H36" i="4"/>
  <c r="J36" i="4" s="1"/>
  <c r="H42" i="4"/>
  <c r="J42" i="4" s="1"/>
  <c r="G29" i="4"/>
  <c r="I29" i="4" s="1"/>
  <c r="G39" i="4"/>
  <c r="I39" i="4" s="1"/>
  <c r="G45" i="4"/>
  <c r="I45" i="4" s="1"/>
  <c r="H35" i="4"/>
  <c r="J35" i="4" s="1"/>
  <c r="G77" i="4"/>
  <c r="I77" i="4" s="1"/>
  <c r="G92" i="4"/>
  <c r="I92" i="4" s="1"/>
  <c r="H31" i="4"/>
  <c r="J31" i="4" s="1"/>
  <c r="H38" i="4"/>
  <c r="J38" i="4" s="1"/>
  <c r="H44" i="4"/>
  <c r="J44" i="4" s="1"/>
  <c r="H53" i="4"/>
  <c r="J53" i="4" s="1"/>
  <c r="H84" i="4"/>
  <c r="J84" i="4" s="1"/>
  <c r="G25" i="4"/>
  <c r="I25" i="4" s="1"/>
  <c r="G34" i="4"/>
  <c r="I34" i="4" s="1"/>
  <c r="H10" i="4"/>
  <c r="J10" i="4" s="1"/>
  <c r="H33" i="4"/>
  <c r="J33" i="4" s="1"/>
  <c r="H55" i="4"/>
  <c r="J55" i="4" s="1"/>
  <c r="G30" i="4"/>
  <c r="I30" i="4" s="1"/>
  <c r="G54" i="4"/>
  <c r="I54" i="4" s="1"/>
  <c r="G47" i="4"/>
  <c r="I47" i="4" s="1"/>
  <c r="H48" i="4"/>
  <c r="J48" i="4" s="1"/>
  <c r="H81" i="4"/>
  <c r="J81" i="4" s="1"/>
  <c r="H57" i="4"/>
  <c r="J57" i="4" s="1"/>
  <c r="H88" i="4"/>
  <c r="J88" i="4" s="1"/>
  <c r="G17" i="4"/>
  <c r="I17" i="4" s="1"/>
  <c r="G26" i="4"/>
  <c r="I26" i="4" s="1"/>
  <c r="G46" i="4"/>
  <c r="I46" i="4" s="1"/>
  <c r="G91" i="4"/>
  <c r="I91" i="4" s="1"/>
  <c r="H6" i="4"/>
  <c r="J6" i="4" s="1"/>
  <c r="H37" i="4"/>
  <c r="J37" i="4" s="1"/>
  <c r="G96" i="4"/>
  <c r="I96" i="4" s="1"/>
  <c r="G51" i="4"/>
  <c r="I51" i="4" s="1"/>
  <c r="H83" i="4"/>
  <c r="J83" i="4" s="1"/>
  <c r="H59" i="4"/>
  <c r="J59" i="4" s="1"/>
  <c r="H90" i="4"/>
  <c r="J90" i="4" s="1"/>
  <c r="G13" i="4"/>
  <c r="I13" i="4" s="1"/>
  <c r="G22" i="4"/>
  <c r="I22" i="4" s="1"/>
  <c r="G23" i="4"/>
  <c r="I23" i="4" s="1"/>
  <c r="H26" i="13"/>
  <c r="J26" i="13" s="1"/>
  <c r="G58" i="13"/>
  <c r="I58" i="13" s="1"/>
  <c r="H59" i="13"/>
  <c r="J59" i="13" s="1"/>
  <c r="G20" i="13"/>
  <c r="I20" i="13" s="1"/>
  <c r="G25" i="13"/>
  <c r="I25" i="13" s="1"/>
  <c r="G40" i="13"/>
  <c r="I40" i="13" s="1"/>
  <c r="G32" i="13"/>
  <c r="I32" i="13" s="1"/>
  <c r="G24" i="13"/>
  <c r="I24" i="13" s="1"/>
  <c r="G17" i="13"/>
  <c r="I17" i="13" s="1"/>
  <c r="H35" i="13"/>
  <c r="J35" i="13" s="1"/>
  <c r="H57" i="13"/>
  <c r="J57" i="13" s="1"/>
  <c r="H6" i="13"/>
  <c r="J6" i="13" s="1"/>
  <c r="H83" i="13"/>
  <c r="J83" i="13" s="1"/>
  <c r="H90" i="13"/>
  <c r="J90" i="13" s="1"/>
  <c r="G95" i="13"/>
  <c r="I95" i="13" s="1"/>
  <c r="G45" i="13"/>
  <c r="I45" i="13" s="1"/>
  <c r="H13" i="13"/>
  <c r="J13" i="13" s="1"/>
  <c r="G62" i="13"/>
  <c r="I62" i="13" s="1"/>
  <c r="G71" i="13"/>
  <c r="I71" i="13" s="1"/>
  <c r="G34" i="13"/>
  <c r="I34" i="13" s="1"/>
  <c r="G42" i="13"/>
  <c r="I42" i="13" s="1"/>
  <c r="G76" i="13"/>
  <c r="I76" i="13" s="1"/>
  <c r="H19" i="13"/>
  <c r="J19" i="13" s="1"/>
  <c r="G82" i="13"/>
  <c r="I82" i="13" s="1"/>
  <c r="H73" i="13"/>
  <c r="J73" i="13" s="1"/>
  <c r="H66" i="13"/>
  <c r="J66" i="13" s="1"/>
  <c r="H23" i="13"/>
  <c r="J23" i="13" s="1"/>
  <c r="H77" i="13"/>
  <c r="G38" i="13"/>
  <c r="I38" i="13" s="1"/>
  <c r="G4" i="13"/>
  <c r="I4" i="13" s="1"/>
  <c r="G47" i="13"/>
  <c r="I47" i="13" s="1"/>
  <c r="H48" i="13"/>
  <c r="J48" i="13" s="1"/>
  <c r="G96" i="13"/>
  <c r="I96" i="13" s="1"/>
  <c r="G51" i="13"/>
  <c r="I51" i="13" s="1"/>
  <c r="G89" i="13"/>
  <c r="I89" i="13" s="1"/>
  <c r="H39" i="13"/>
  <c r="J39" i="13" s="1"/>
  <c r="H14" i="13"/>
  <c r="J14" i="13" s="1"/>
  <c r="H52" i="13"/>
  <c r="J52" i="13" s="1"/>
  <c r="H85" i="13"/>
  <c r="J85" i="13" s="1"/>
  <c r="H61" i="13"/>
  <c r="J61" i="13" s="1"/>
  <c r="G28" i="13"/>
  <c r="I28" i="13" s="1"/>
  <c r="G15" i="13"/>
  <c r="I15" i="13" s="1"/>
  <c r="G43" i="13"/>
  <c r="I43" i="13" s="1"/>
  <c r="H46" i="13"/>
  <c r="J46" i="13" s="1"/>
  <c r="H86" i="13"/>
  <c r="J86" i="13" s="1"/>
  <c r="H11" i="13"/>
  <c r="J11" i="13" s="1"/>
  <c r="G74" i="13"/>
  <c r="I74" i="13" s="1"/>
  <c r="H5" i="13"/>
  <c r="J5" i="13" s="1"/>
  <c r="G9" i="13"/>
  <c r="I9" i="13" s="1"/>
  <c r="H78" i="13"/>
  <c r="H18" i="13"/>
  <c r="J18" i="13" s="1"/>
  <c r="H65" i="13"/>
  <c r="J65" i="13" s="1"/>
  <c r="H10" i="13"/>
  <c r="J10" i="13" s="1"/>
  <c r="G21" i="13"/>
  <c r="I21" i="13" s="1"/>
  <c r="G70" i="13"/>
  <c r="I70" i="13" s="1"/>
  <c r="G49" i="13"/>
  <c r="I49" i="13" s="1"/>
  <c r="G44" i="13"/>
  <c r="I44" i="13" s="1"/>
  <c r="G53" i="13"/>
  <c r="I53" i="13" s="1"/>
  <c r="H22" i="13"/>
  <c r="J22" i="13" s="1"/>
  <c r="H93" i="13"/>
  <c r="J93" i="13" s="1"/>
  <c r="H69" i="13"/>
  <c r="J69" i="13" s="1"/>
  <c r="G29" i="13"/>
  <c r="I29" i="13" s="1"/>
  <c r="G68" i="13"/>
  <c r="I68" i="13" s="1"/>
  <c r="H2" i="13"/>
  <c r="J2" i="13" s="1"/>
  <c r="G41" i="13"/>
  <c r="I41" i="13" s="1"/>
  <c r="H16" i="13"/>
  <c r="J16" i="13" s="1"/>
  <c r="H54" i="13"/>
  <c r="J54" i="13" s="1"/>
  <c r="H94" i="13"/>
  <c r="J94" i="13" s="1"/>
  <c r="G3" i="13"/>
  <c r="I3" i="13" s="1"/>
  <c r="H37" i="13"/>
  <c r="J37" i="13" s="1"/>
  <c r="H92" i="13"/>
  <c r="J92" i="13" s="1"/>
  <c r="G50" i="13"/>
  <c r="I50" i="13" s="1"/>
  <c r="H7" i="13"/>
  <c r="J7" i="13" s="1"/>
  <c r="H33" i="13"/>
  <c r="J33" i="13" s="1"/>
  <c r="H79" i="13"/>
  <c r="J79" i="13" s="1"/>
  <c r="H56" i="13"/>
  <c r="J56" i="13" s="1"/>
  <c r="H89" i="13"/>
  <c r="J89" i="13" s="1"/>
  <c r="H96" i="13"/>
  <c r="J96" i="13" s="1"/>
  <c r="H91" i="13"/>
  <c r="J91" i="13" s="1"/>
  <c r="H15" i="13"/>
  <c r="J15" i="13" s="1"/>
  <c r="G81" i="13"/>
  <c r="I81" i="13" s="1"/>
  <c r="G59" i="13"/>
  <c r="I59" i="13" s="1"/>
  <c r="H87" i="13"/>
  <c r="J87" i="13" s="1"/>
  <c r="H63" i="13"/>
  <c r="J63" i="13" s="1"/>
  <c r="G16" i="13"/>
  <c r="I16" i="13" s="1"/>
  <c r="G46" i="13"/>
  <c r="I46" i="13" s="1"/>
  <c r="G61" i="13"/>
  <c r="I61" i="13" s="1"/>
  <c r="H41" i="13"/>
  <c r="J41" i="13" s="1"/>
  <c r="G64" i="13"/>
  <c r="I64" i="13" s="1"/>
  <c r="G2" i="13"/>
  <c r="I2" i="13" s="1"/>
  <c r="G10" i="13"/>
  <c r="I10" i="13" s="1"/>
  <c r="G39" i="13"/>
  <c r="I39" i="13" s="1"/>
  <c r="H21" i="13"/>
  <c r="J21" i="13" s="1"/>
  <c r="G65" i="13"/>
  <c r="I65" i="13" s="1"/>
  <c r="H28" i="13"/>
  <c r="J28" i="13" s="1"/>
  <c r="G86" i="13"/>
  <c r="I86" i="13" s="1"/>
  <c r="H43" i="13"/>
  <c r="J43" i="13" s="1"/>
  <c r="G26" i="13"/>
  <c r="I26" i="13" s="1"/>
  <c r="G35" i="13"/>
  <c r="I35" i="13" s="1"/>
  <c r="G69" i="13"/>
  <c r="I69" i="13" s="1"/>
  <c r="H30" i="13"/>
  <c r="J30" i="13" s="1"/>
  <c r="G90" i="13"/>
  <c r="I90" i="13" s="1"/>
  <c r="H68" i="13"/>
  <c r="J68" i="13" s="1"/>
  <c r="H45" i="13"/>
  <c r="J45" i="13" s="1"/>
  <c r="G83" i="13"/>
  <c r="I83" i="13" s="1"/>
  <c r="G6" i="13"/>
  <c r="I6" i="13" s="1"/>
  <c r="G13" i="13"/>
  <c r="I13" i="13" s="1"/>
  <c r="G54" i="13"/>
  <c r="I54" i="13" s="1"/>
  <c r="H17" i="13"/>
  <c r="J17" i="13" s="1"/>
  <c r="G57" i="13"/>
  <c r="I57" i="13" s="1"/>
  <c r="H24" i="13"/>
  <c r="J24" i="13" s="1"/>
  <c r="G75" i="13"/>
  <c r="I75" i="13" s="1"/>
  <c r="H62" i="13"/>
  <c r="J62" i="13" s="1"/>
  <c r="H95" i="13"/>
  <c r="J95" i="13" s="1"/>
  <c r="H71" i="13"/>
  <c r="J71" i="13" s="1"/>
  <c r="G5" i="13"/>
  <c r="I5" i="13" s="1"/>
  <c r="H9" i="13"/>
  <c r="J9" i="13" s="1"/>
  <c r="G11" i="13"/>
  <c r="I11" i="13" s="1"/>
  <c r="G93" i="13"/>
  <c r="I93" i="13" s="1"/>
  <c r="G18" i="13"/>
  <c r="I18" i="13" s="1"/>
  <c r="H27" i="13"/>
  <c r="J27" i="13" s="1"/>
  <c r="G77" i="13"/>
  <c r="I77" i="13" s="1"/>
  <c r="H34" i="13"/>
  <c r="J34" i="13" s="1"/>
  <c r="H40" i="13"/>
  <c r="J40" i="13" s="1"/>
  <c r="H72" i="13"/>
  <c r="J72" i="13" s="1"/>
  <c r="H49" i="13"/>
  <c r="J49" i="13" s="1"/>
  <c r="G66" i="13"/>
  <c r="I66" i="13" s="1"/>
  <c r="H4" i="13"/>
  <c r="J4" i="13" s="1"/>
  <c r="G14" i="13"/>
  <c r="I14" i="13" s="1"/>
  <c r="G23" i="13"/>
  <c r="I23" i="13" s="1"/>
  <c r="H29" i="13"/>
  <c r="J29" i="13" s="1"/>
  <c r="G80" i="13"/>
  <c r="I80" i="13" s="1"/>
  <c r="H36" i="13"/>
  <c r="J36" i="13" s="1"/>
  <c r="H42" i="13"/>
  <c r="J42" i="13" s="1"/>
  <c r="H74" i="13"/>
  <c r="J74" i="13" s="1"/>
  <c r="H51" i="13"/>
  <c r="J51" i="13" s="1"/>
  <c r="H82" i="13"/>
  <c r="J82" i="13" s="1"/>
  <c r="G19" i="13"/>
  <c r="I19" i="13" s="1"/>
  <c r="H38" i="13"/>
  <c r="J38" i="13" s="1"/>
  <c r="H44" i="13"/>
  <c r="J44" i="13" s="1"/>
  <c r="H76" i="13"/>
  <c r="J76" i="13" s="1"/>
  <c r="H53" i="13"/>
  <c r="J53" i="13" s="1"/>
  <c r="H84" i="13"/>
  <c r="J84" i="13" s="1"/>
  <c r="G48" i="13"/>
  <c r="I48" i="13" s="1"/>
  <c r="G85" i="13"/>
  <c r="I85" i="13" s="1"/>
  <c r="H8" i="13"/>
  <c r="J8" i="13" s="1"/>
  <c r="G22" i="13"/>
  <c r="I22" i="13" s="1"/>
  <c r="G31" i="13"/>
  <c r="I31" i="13" s="1"/>
  <c r="H25" i="13"/>
  <c r="J25" i="13" s="1"/>
  <c r="G73" i="13"/>
  <c r="I73" i="13" s="1"/>
  <c r="H32" i="13"/>
  <c r="J32" i="13" s="1"/>
  <c r="G94" i="13"/>
  <c r="I94" i="13" s="1"/>
  <c r="H70" i="13"/>
  <c r="J70" i="13" s="1"/>
  <c r="H47" i="13"/>
  <c r="J47" i="13" s="1"/>
  <c r="G78" i="13"/>
  <c r="I78" i="13" s="1"/>
  <c r="G88" i="13"/>
  <c r="I88" i="13" s="1"/>
  <c r="H55" i="13"/>
  <c r="J55" i="13" s="1"/>
  <c r="G52" i="13"/>
  <c r="I52" i="13" s="1"/>
  <c r="H20" i="13"/>
  <c r="J20" i="13" s="1"/>
  <c r="H58" i="13"/>
  <c r="J58" i="13" s="1"/>
  <c r="H67" i="13"/>
  <c r="J67" i="13" s="1"/>
  <c r="H60" i="13"/>
  <c r="J60" i="13" s="1"/>
  <c r="H12" i="13"/>
  <c r="J12" i="13" s="1"/>
  <c r="G73" i="1"/>
  <c r="I73" i="1" s="1"/>
  <c r="H24" i="1"/>
  <c r="J24" i="1" s="1"/>
  <c r="G41" i="1"/>
  <c r="I41" i="1" s="1"/>
  <c r="G75" i="1"/>
  <c r="I75" i="1" s="1"/>
  <c r="G11" i="1"/>
  <c r="I11" i="1" s="1"/>
  <c r="H88" i="1"/>
  <c r="J88" i="1" s="1"/>
  <c r="G46" i="1"/>
  <c r="I46" i="1" s="1"/>
  <c r="H85" i="1"/>
  <c r="J85" i="1" s="1"/>
  <c r="H21" i="1"/>
  <c r="J21" i="1" s="1"/>
  <c r="H6" i="1"/>
  <c r="J6" i="1" s="1"/>
  <c r="H93" i="1"/>
  <c r="J93" i="1" s="1"/>
  <c r="H29" i="1"/>
  <c r="J29" i="1" s="1"/>
  <c r="G12" i="1"/>
  <c r="I12" i="1" s="1"/>
  <c r="H45" i="1"/>
  <c r="J45" i="1" s="1"/>
  <c r="G43" i="1"/>
  <c r="I43" i="1" s="1"/>
  <c r="G52" i="1"/>
  <c r="I52" i="1" s="1"/>
  <c r="H18" i="1"/>
  <c r="J18" i="1" s="1"/>
  <c r="H74" i="1"/>
  <c r="J74" i="1" s="1"/>
  <c r="H69" i="1"/>
  <c r="J69" i="1" s="1"/>
  <c r="H5" i="1"/>
  <c r="J5" i="1" s="1"/>
  <c r="G30" i="1"/>
  <c r="I30" i="1" s="1"/>
  <c r="H77" i="1"/>
  <c r="H13" i="1"/>
  <c r="J13" i="1" s="1"/>
  <c r="G86" i="1"/>
  <c r="I86" i="1" s="1"/>
  <c r="H56" i="1"/>
  <c r="J56" i="1" s="1"/>
  <c r="H82" i="1"/>
  <c r="J82" i="1" s="1"/>
  <c r="H38" i="1"/>
  <c r="J38" i="1" s="1"/>
  <c r="H33" i="1"/>
  <c r="J33" i="1" s="1"/>
  <c r="G80" i="1"/>
  <c r="I80" i="1" s="1"/>
  <c r="G95" i="1"/>
  <c r="I95" i="1" s="1"/>
  <c r="G92" i="1"/>
  <c r="I92" i="1" s="1"/>
  <c r="G55" i="1"/>
  <c r="I55" i="1" s="1"/>
  <c r="G40" i="1"/>
  <c r="I40" i="1" s="1"/>
  <c r="G35" i="1"/>
  <c r="I35" i="1" s="1"/>
  <c r="H65" i="1"/>
  <c r="J65" i="1" s="1"/>
  <c r="G4" i="1"/>
  <c r="I4" i="1" s="1"/>
  <c r="G87" i="1"/>
  <c r="I87" i="1" s="1"/>
  <c r="G23" i="1"/>
  <c r="I23" i="1" s="1"/>
  <c r="G67" i="1"/>
  <c r="I67" i="1" s="1"/>
  <c r="G3" i="1"/>
  <c r="I3" i="1" s="1"/>
  <c r="G31" i="1"/>
  <c r="I31" i="1" s="1"/>
  <c r="G62" i="1"/>
  <c r="I62" i="1" s="1"/>
  <c r="H76" i="1"/>
  <c r="J76" i="1" s="1"/>
  <c r="H34" i="1"/>
  <c r="J34" i="1" s="1"/>
  <c r="H37" i="1"/>
  <c r="J37" i="1" s="1"/>
  <c r="H39" i="1"/>
  <c r="J39" i="1" s="1"/>
  <c r="H96" i="1"/>
  <c r="J96" i="1" s="1"/>
  <c r="H60" i="1"/>
  <c r="J60" i="1" s="1"/>
  <c r="H83" i="1"/>
  <c r="J83" i="1" s="1"/>
  <c r="H19" i="1"/>
  <c r="J19" i="1" s="1"/>
  <c r="G72" i="1"/>
  <c r="I72" i="1" s="1"/>
  <c r="G81" i="1"/>
  <c r="I81" i="1" s="1"/>
  <c r="G17" i="1"/>
  <c r="I17" i="1" s="1"/>
  <c r="H47" i="1"/>
  <c r="J47" i="1" s="1"/>
  <c r="H64" i="1"/>
  <c r="J64" i="1" s="1"/>
  <c r="G54" i="1"/>
  <c r="I54" i="1" s="1"/>
  <c r="H91" i="1"/>
  <c r="J91" i="1" s="1"/>
  <c r="H27" i="1"/>
  <c r="J27" i="1" s="1"/>
  <c r="G50" i="1"/>
  <c r="I50" i="1" s="1"/>
  <c r="H32" i="1"/>
  <c r="J32" i="1" s="1"/>
  <c r="H44" i="1"/>
  <c r="J44" i="1" s="1"/>
  <c r="G14" i="1"/>
  <c r="I14" i="1" s="1"/>
  <c r="G70" i="1"/>
  <c r="I70" i="1" s="1"/>
  <c r="G28" i="1"/>
  <c r="I28" i="1" s="1"/>
  <c r="H53" i="1"/>
  <c r="J53" i="1" s="1"/>
  <c r="H71" i="1"/>
  <c r="J71" i="1" s="1"/>
  <c r="H7" i="1"/>
  <c r="J7" i="1" s="1"/>
  <c r="G42" i="1"/>
  <c r="I42" i="1" s="1"/>
  <c r="G78" i="1"/>
  <c r="I78" i="1" s="1"/>
  <c r="H51" i="1"/>
  <c r="J51" i="1" s="1"/>
  <c r="H48" i="1"/>
  <c r="J48" i="1" s="1"/>
  <c r="G22" i="1"/>
  <c r="I22" i="1" s="1"/>
  <c r="H61" i="1"/>
  <c r="J61" i="1" s="1"/>
  <c r="G49" i="1"/>
  <c r="I49" i="1" s="1"/>
  <c r="H15" i="1"/>
  <c r="J15" i="1" s="1"/>
  <c r="G10" i="1"/>
  <c r="I10" i="1" s="1"/>
  <c r="H59" i="1"/>
  <c r="J59" i="1" s="1"/>
  <c r="H68" i="1"/>
  <c r="J68" i="1" s="1"/>
  <c r="H26" i="1"/>
  <c r="J26" i="1" s="1"/>
  <c r="G90" i="1"/>
  <c r="I90" i="1" s="1"/>
  <c r="H70" i="1"/>
  <c r="J70" i="1" s="1"/>
  <c r="H20" i="1"/>
  <c r="J20" i="1" s="1"/>
  <c r="G53" i="1"/>
  <c r="I53" i="1" s="1"/>
  <c r="H63" i="1"/>
  <c r="J63" i="1" s="1"/>
  <c r="G63" i="1"/>
  <c r="I63" i="1" s="1"/>
  <c r="H28" i="1"/>
  <c r="J28" i="1" s="1"/>
  <c r="G48" i="1"/>
  <c r="I48" i="1" s="1"/>
  <c r="H78" i="1"/>
  <c r="H14" i="1"/>
  <c r="J14" i="1" s="1"/>
  <c r="H73" i="1"/>
  <c r="J73" i="1" s="1"/>
  <c r="H9" i="1"/>
  <c r="J9" i="1" s="1"/>
  <c r="G61" i="1"/>
  <c r="I61" i="1" s="1"/>
  <c r="G76" i="1"/>
  <c r="I76" i="1" s="1"/>
  <c r="H50" i="1"/>
  <c r="J50" i="1" s="1"/>
  <c r="H10" i="1"/>
  <c r="J10" i="1" s="1"/>
  <c r="G39" i="1"/>
  <c r="I39" i="1" s="1"/>
  <c r="H87" i="1"/>
  <c r="J87" i="1" s="1"/>
  <c r="H23" i="1"/>
  <c r="J23" i="1" s="1"/>
  <c r="G64" i="1"/>
  <c r="I64" i="1" s="1"/>
  <c r="H72" i="1"/>
  <c r="J72" i="1" s="1"/>
  <c r="G24" i="1"/>
  <c r="I24" i="1" s="1"/>
  <c r="H54" i="1"/>
  <c r="J54" i="1" s="1"/>
  <c r="G83" i="1"/>
  <c r="I83" i="1" s="1"/>
  <c r="G19" i="1"/>
  <c r="I19" i="1" s="1"/>
  <c r="H49" i="1"/>
  <c r="J49" i="1" s="1"/>
  <c r="H4" i="1"/>
  <c r="J4" i="1" s="1"/>
  <c r="G37" i="1"/>
  <c r="I37" i="1" s="1"/>
  <c r="H67" i="1"/>
  <c r="J67" i="1" s="1"/>
  <c r="H3" i="1"/>
  <c r="J3" i="1" s="1"/>
  <c r="H36" i="1"/>
  <c r="J36" i="1" s="1"/>
  <c r="G47" i="1"/>
  <c r="I47" i="1" s="1"/>
  <c r="G65" i="1"/>
  <c r="I65" i="1" s="1"/>
  <c r="H95" i="1"/>
  <c r="J95" i="1" s="1"/>
  <c r="H31" i="1"/>
  <c r="J31" i="1" s="1"/>
  <c r="G34" i="1"/>
  <c r="I34" i="1" s="1"/>
  <c r="H40" i="1"/>
  <c r="J40" i="1" s="1"/>
  <c r="H92" i="1"/>
  <c r="J92" i="1" s="1"/>
  <c r="G32" i="1"/>
  <c r="I32" i="1" s="1"/>
  <c r="H62" i="1"/>
  <c r="J62" i="1" s="1"/>
  <c r="G91" i="1"/>
  <c r="I91" i="1" s="1"/>
  <c r="G27" i="1"/>
  <c r="I27" i="1" s="1"/>
  <c r="H57" i="1"/>
  <c r="J57" i="1" s="1"/>
  <c r="H12" i="1"/>
  <c r="J12" i="1" s="1"/>
  <c r="G45" i="1"/>
  <c r="I45" i="1" s="1"/>
  <c r="H75" i="1"/>
  <c r="J75" i="1" s="1"/>
  <c r="H11" i="1"/>
  <c r="J11" i="1" s="1"/>
  <c r="G88" i="1"/>
  <c r="I88" i="1" s="1"/>
  <c r="G6" i="1"/>
  <c r="I6" i="1" s="1"/>
  <c r="H58" i="1"/>
  <c r="J58" i="1" s="1"/>
  <c r="G96" i="1"/>
  <c r="I96" i="1" s="1"/>
  <c r="G8" i="1"/>
  <c r="I8" i="1" s="1"/>
  <c r="G85" i="1"/>
  <c r="I85" i="1" s="1"/>
  <c r="G21" i="1"/>
  <c r="I21" i="1" s="1"/>
  <c r="G16" i="1"/>
  <c r="I16" i="1" s="1"/>
  <c r="H46" i="1"/>
  <c r="J46" i="1" s="1"/>
  <c r="H41" i="1"/>
  <c r="J41" i="1" s="1"/>
  <c r="G93" i="1"/>
  <c r="I93" i="1" s="1"/>
  <c r="G29" i="1"/>
  <c r="I29" i="1" s="1"/>
  <c r="G66" i="1"/>
  <c r="I66" i="1" s="1"/>
  <c r="G60" i="1"/>
  <c r="I60" i="1" s="1"/>
  <c r="G44" i="1"/>
  <c r="I44" i="1" s="1"/>
  <c r="H42" i="1"/>
  <c r="J42" i="1" s="1"/>
  <c r="G71" i="1"/>
  <c r="I71" i="1" s="1"/>
  <c r="G7" i="1"/>
  <c r="I7" i="1" s="1"/>
  <c r="H55" i="1"/>
  <c r="J55" i="1" s="1"/>
  <c r="G82" i="1"/>
  <c r="I82" i="1" s="1"/>
  <c r="G84" i="1"/>
  <c r="I84" i="1" s="1"/>
  <c r="G56" i="1"/>
  <c r="I56" i="1" s="1"/>
  <c r="H86" i="1"/>
  <c r="J86" i="1" s="1"/>
  <c r="H22" i="1"/>
  <c r="J22" i="1" s="1"/>
  <c r="G51" i="1"/>
  <c r="I51" i="1" s="1"/>
  <c r="H81" i="1"/>
  <c r="J81" i="1" s="1"/>
  <c r="H17" i="1"/>
  <c r="J17" i="1" s="1"/>
  <c r="G69" i="1"/>
  <c r="I69" i="1" s="1"/>
  <c r="G5" i="1"/>
  <c r="I5" i="1" s="1"/>
  <c r="H35" i="1"/>
  <c r="J35" i="1" s="1"/>
  <c r="G18" i="1"/>
  <c r="I18" i="1" s="1"/>
  <c r="H79" i="1"/>
  <c r="J79" i="1" s="1"/>
  <c r="G79" i="1"/>
  <c r="I79" i="1" s="1"/>
  <c r="G15" i="1"/>
  <c r="I15" i="1" s="1"/>
  <c r="G2" i="1"/>
  <c r="I2" i="1" s="1"/>
  <c r="H2" i="1"/>
  <c r="J2" i="1" s="1"/>
  <c r="G33" i="1"/>
  <c r="I33" i="1" s="1"/>
  <c r="G38" i="1"/>
  <c r="I38" i="1" s="1"/>
  <c r="H52" i="1"/>
  <c r="J52" i="1" s="1"/>
  <c r="G68" i="1"/>
  <c r="I68" i="1" s="1"/>
  <c r="H94" i="1"/>
  <c r="J94" i="1" s="1"/>
  <c r="H30" i="1"/>
  <c r="J30" i="1" s="1"/>
  <c r="G59" i="1"/>
  <c r="I59" i="1" s="1"/>
  <c r="H89" i="1"/>
  <c r="J89" i="1" s="1"/>
  <c r="H25" i="1"/>
  <c r="J25" i="1" s="1"/>
  <c r="G77" i="1"/>
  <c r="I77" i="1" s="1"/>
  <c r="G13" i="1"/>
  <c r="I13" i="1" s="1"/>
  <c r="H43" i="1"/>
  <c r="J43" i="1" s="1"/>
  <c r="H80" i="1"/>
  <c r="J80" i="1" s="1"/>
  <c r="G74" i="1"/>
  <c r="I74" i="1" s="1"/>
  <c r="M12" i="18" l="1"/>
  <c r="H44" i="17"/>
  <c r="J44" i="17" s="1"/>
  <c r="G69" i="17"/>
  <c r="I69" i="17" s="1"/>
  <c r="G27" i="17"/>
  <c r="I27" i="17" s="1"/>
  <c r="G13" i="17"/>
  <c r="I13" i="17" s="1"/>
  <c r="G50" i="17"/>
  <c r="I50" i="17" s="1"/>
  <c r="G62" i="17"/>
  <c r="I62" i="17" s="1"/>
  <c r="H74" i="17"/>
  <c r="J74" i="17" s="1"/>
  <c r="H84" i="17"/>
  <c r="J84" i="17" s="1"/>
  <c r="G19" i="17"/>
  <c r="I19" i="17" s="1"/>
  <c r="G68" i="17"/>
  <c r="I68" i="17" s="1"/>
  <c r="G71" i="17"/>
  <c r="I71" i="17" s="1"/>
  <c r="H48" i="17"/>
  <c r="J48" i="17" s="1"/>
  <c r="H61" i="17"/>
  <c r="J61" i="17" s="1"/>
  <c r="H52" i="17"/>
  <c r="J52" i="17" s="1"/>
  <c r="H9" i="17"/>
  <c r="J9" i="17" s="1"/>
  <c r="G43" i="17"/>
  <c r="I43" i="17" s="1"/>
  <c r="G53" i="17"/>
  <c r="I53" i="17" s="1"/>
  <c r="H58" i="17"/>
  <c r="J58" i="17" s="1"/>
  <c r="H45" i="17"/>
  <c r="J45" i="17" s="1"/>
  <c r="H81" i="17"/>
  <c r="J81" i="17" s="1"/>
  <c r="G59" i="17"/>
  <c r="I59" i="17" s="1"/>
  <c r="G4" i="17"/>
  <c r="I4" i="17" s="1"/>
  <c r="G80" i="17"/>
  <c r="I80" i="17" s="1"/>
  <c r="G46" i="17"/>
  <c r="I46" i="17" s="1"/>
  <c r="H10" i="17"/>
  <c r="J10" i="17" s="1"/>
  <c r="H11" i="17"/>
  <c r="J11" i="17" s="1"/>
  <c r="H28" i="17"/>
  <c r="J28" i="17" s="1"/>
  <c r="G39" i="17"/>
  <c r="I39" i="17" s="1"/>
  <c r="H63" i="17"/>
  <c r="J63" i="17" s="1"/>
  <c r="G16" i="17"/>
  <c r="I16" i="17" s="1"/>
  <c r="H14" i="17"/>
  <c r="J14" i="17" s="1"/>
  <c r="G55" i="17"/>
  <c r="I55" i="17" s="1"/>
  <c r="H2" i="17"/>
  <c r="J2" i="17" s="1"/>
  <c r="H15" i="17"/>
  <c r="J15" i="17" s="1"/>
  <c r="G79" i="17"/>
  <c r="I79" i="17" s="1"/>
  <c r="G70" i="17"/>
  <c r="I70" i="17" s="1"/>
  <c r="G37" i="17"/>
  <c r="I37" i="17" s="1"/>
  <c r="H29" i="17"/>
  <c r="J29" i="17" s="1"/>
  <c r="H31" i="17"/>
  <c r="J31" i="17" s="1"/>
  <c r="H35" i="17"/>
  <c r="J35" i="17" s="1"/>
  <c r="H57" i="17"/>
  <c r="J57" i="17" s="1"/>
  <c r="H25" i="17"/>
  <c r="J25" i="17" s="1"/>
  <c r="G17" i="17"/>
  <c r="I17" i="17" s="1"/>
  <c r="G92" i="17"/>
  <c r="I92" i="17" s="1"/>
  <c r="G32" i="17"/>
  <c r="I32" i="17" s="1"/>
  <c r="H8" i="17"/>
  <c r="J8" i="17" s="1"/>
  <c r="G42" i="17"/>
  <c r="I42" i="17" s="1"/>
  <c r="G78" i="17"/>
  <c r="I78" i="17" s="1"/>
  <c r="G5" i="17"/>
  <c r="I5" i="17" s="1"/>
  <c r="H93" i="17"/>
  <c r="J93" i="17" s="1"/>
  <c r="H66" i="17"/>
  <c r="J66" i="17" s="1"/>
  <c r="H51" i="17"/>
  <c r="J51" i="17" s="1"/>
  <c r="H82" i="17"/>
  <c r="J82" i="17" s="1"/>
  <c r="H20" i="17"/>
  <c r="J20" i="17" s="1"/>
  <c r="G56" i="17"/>
  <c r="I56" i="17" s="1"/>
  <c r="H89" i="17"/>
  <c r="J89" i="17" s="1"/>
  <c r="H41" i="17"/>
  <c r="J41" i="17" s="1"/>
  <c r="H26" i="17"/>
  <c r="J26" i="17" s="1"/>
  <c r="H85" i="17"/>
  <c r="J85" i="17" s="1"/>
  <c r="H38" i="17"/>
  <c r="J38" i="17" s="1"/>
  <c r="H33" i="17"/>
  <c r="J33" i="17" s="1"/>
  <c r="H22" i="17"/>
  <c r="J22" i="17" s="1"/>
  <c r="G76" i="17"/>
  <c r="I76" i="17" s="1"/>
  <c r="H87" i="17"/>
  <c r="J87" i="17" s="1"/>
  <c r="H23" i="17"/>
  <c r="J23" i="17" s="1"/>
  <c r="H12" i="17"/>
  <c r="J12" i="17" s="1"/>
  <c r="H94" i="17"/>
  <c r="J94" i="17" s="1"/>
  <c r="H21" i="17"/>
  <c r="J21" i="17" s="1"/>
  <c r="G18" i="17"/>
  <c r="I18" i="17" s="1"/>
  <c r="H72" i="17"/>
  <c r="J72" i="17" s="1"/>
  <c r="G86" i="17"/>
  <c r="I86" i="17" s="1"/>
  <c r="G54" i="17"/>
  <c r="I54" i="17" s="1"/>
  <c r="H95" i="17"/>
  <c r="J95" i="17" s="1"/>
  <c r="H67" i="17"/>
  <c r="J67" i="17" s="1"/>
  <c r="G3" i="17"/>
  <c r="I3" i="17" s="1"/>
  <c r="G90" i="17"/>
  <c r="I90" i="17" s="1"/>
  <c r="H60" i="17"/>
  <c r="J60" i="17" s="1"/>
  <c r="H36" i="17"/>
  <c r="J36" i="17" s="1"/>
  <c r="H75" i="17"/>
  <c r="J75" i="17" s="1"/>
  <c r="G26" i="17"/>
  <c r="I26" i="17" s="1"/>
  <c r="G85" i="17"/>
  <c r="I85" i="17" s="1"/>
  <c r="G30" i="17"/>
  <c r="I30" i="17" s="1"/>
  <c r="G64" i="17"/>
  <c r="I64" i="17" s="1"/>
  <c r="H91" i="17"/>
  <c r="J91" i="17" s="1"/>
  <c r="H47" i="17"/>
  <c r="J47" i="17" s="1"/>
  <c r="H70" i="17"/>
  <c r="J70" i="17" s="1"/>
  <c r="G34" i="17"/>
  <c r="I34" i="17" s="1"/>
  <c r="G12" i="17"/>
  <c r="I12" i="17" s="1"/>
  <c r="G23" i="17"/>
  <c r="I23" i="17" s="1"/>
  <c r="G22" i="17"/>
  <c r="I22" i="17" s="1"/>
  <c r="G49" i="17"/>
  <c r="I49" i="17" s="1"/>
  <c r="G77" i="17"/>
  <c r="I77" i="17" s="1"/>
  <c r="G66" i="17"/>
  <c r="I66" i="17" s="1"/>
  <c r="G21" i="17"/>
  <c r="I21" i="17" s="1"/>
  <c r="G38" i="17"/>
  <c r="I38" i="17" s="1"/>
  <c r="G89" i="17"/>
  <c r="I89" i="17" s="1"/>
  <c r="H5" i="17"/>
  <c r="J5" i="17" s="1"/>
  <c r="G60" i="17"/>
  <c r="I60" i="17" s="1"/>
  <c r="H80" i="17"/>
  <c r="J80" i="17" s="1"/>
  <c r="G29" i="17"/>
  <c r="I29" i="17" s="1"/>
  <c r="G67" i="17"/>
  <c r="I67" i="17" s="1"/>
  <c r="H37" i="17"/>
  <c r="J37" i="17" s="1"/>
  <c r="H78" i="17"/>
  <c r="H53" i="17"/>
  <c r="J53" i="17" s="1"/>
  <c r="H18" i="17"/>
  <c r="J18" i="17" s="1"/>
  <c r="G36" i="17"/>
  <c r="I36" i="17" s="1"/>
  <c r="H46" i="17"/>
  <c r="J46" i="17" s="1"/>
  <c r="G10" i="17"/>
  <c r="I10" i="17" s="1"/>
  <c r="H56" i="17"/>
  <c r="J56" i="17" s="1"/>
  <c r="G31" i="17"/>
  <c r="I31" i="17" s="1"/>
  <c r="H39" i="17"/>
  <c r="J39" i="17" s="1"/>
  <c r="H79" i="17"/>
  <c r="J79" i="17" s="1"/>
  <c r="H55" i="17"/>
  <c r="J55" i="17" s="1"/>
  <c r="H86" i="17"/>
  <c r="J86" i="17" s="1"/>
  <c r="H16" i="17"/>
  <c r="J16" i="17" s="1"/>
  <c r="G28" i="17"/>
  <c r="I28" i="17" s="1"/>
  <c r="G20" i="17"/>
  <c r="I20" i="17" s="1"/>
  <c r="G63" i="17"/>
  <c r="I63" i="17" s="1"/>
  <c r="H4" i="17"/>
  <c r="J4" i="17" s="1"/>
  <c r="G15" i="17"/>
  <c r="I15" i="17" s="1"/>
  <c r="G2" i="17"/>
  <c r="I2" i="17" s="1"/>
  <c r="G58" i="17"/>
  <c r="I58" i="17" s="1"/>
  <c r="G35" i="17"/>
  <c r="I35" i="17" s="1"/>
  <c r="G75" i="17"/>
  <c r="I75" i="17" s="1"/>
  <c r="G45" i="17"/>
  <c r="I45" i="17" s="1"/>
  <c r="G81" i="17"/>
  <c r="I81" i="17" s="1"/>
  <c r="H59" i="17"/>
  <c r="J59" i="17" s="1"/>
  <c r="H90" i="17"/>
  <c r="J90" i="17" s="1"/>
  <c r="G11" i="17"/>
  <c r="I11" i="17" s="1"/>
  <c r="G24" i="17"/>
  <c r="I24" i="17" s="1"/>
  <c r="G14" i="17"/>
  <c r="I14" i="17" s="1"/>
  <c r="H92" i="17"/>
  <c r="J92" i="17" s="1"/>
  <c r="G65" i="17"/>
  <c r="I65" i="17" s="1"/>
  <c r="G88" i="17"/>
  <c r="I88" i="17" s="1"/>
  <c r="G25" i="17"/>
  <c r="I25" i="17" s="1"/>
  <c r="H7" i="17"/>
  <c r="J7" i="17" s="1"/>
  <c r="H32" i="17"/>
  <c r="J32" i="17" s="1"/>
  <c r="G83" i="17"/>
  <c r="I83" i="17" s="1"/>
  <c r="H17" i="17"/>
  <c r="J17" i="17" s="1"/>
  <c r="G33" i="17"/>
  <c r="I33" i="17" s="1"/>
  <c r="G8" i="17"/>
  <c r="I8" i="17" s="1"/>
  <c r="G51" i="17"/>
  <c r="I51" i="17" s="1"/>
  <c r="G41" i="17"/>
  <c r="I41" i="17" s="1"/>
  <c r="H42" i="17"/>
  <c r="J42" i="17" s="1"/>
  <c r="G57" i="17"/>
  <c r="I57" i="17" s="1"/>
  <c r="H76" i="17"/>
  <c r="J76" i="17" s="1"/>
  <c r="G73" i="17"/>
  <c r="I73" i="17" s="1"/>
  <c r="G44" i="17"/>
  <c r="I44" i="17" s="1"/>
  <c r="G87" i="17"/>
  <c r="I87" i="17" s="1"/>
  <c r="G94" i="17"/>
  <c r="I94" i="17" s="1"/>
  <c r="H69" i="17"/>
  <c r="J69" i="17" s="1"/>
  <c r="G72" i="17"/>
  <c r="I72" i="17" s="1"/>
  <c r="H62" i="17"/>
  <c r="J62" i="17" s="1"/>
  <c r="H3" i="17"/>
  <c r="J3" i="17" s="1"/>
  <c r="G74" i="17"/>
  <c r="I74" i="17" s="1"/>
  <c r="H50" i="17"/>
  <c r="J50" i="17" s="1"/>
  <c r="G95" i="17"/>
  <c r="I95" i="17" s="1"/>
  <c r="G61" i="17"/>
  <c r="I61" i="17" s="1"/>
  <c r="G96" i="17"/>
  <c r="I96" i="17" s="1"/>
  <c r="H71" i="17"/>
  <c r="J71" i="17" s="1"/>
  <c r="H54" i="17"/>
  <c r="J54" i="17" s="1"/>
  <c r="G93" i="17"/>
  <c r="I93" i="17" s="1"/>
  <c r="H13" i="17"/>
  <c r="J13" i="17" s="1"/>
  <c r="H19" i="17"/>
  <c r="J19" i="17" s="1"/>
  <c r="G48" i="17"/>
  <c r="I48" i="17" s="1"/>
  <c r="G82" i="17"/>
  <c r="I82" i="17" s="1"/>
  <c r="G84" i="17"/>
  <c r="I84" i="17" s="1"/>
  <c r="G52" i="17"/>
  <c r="I52" i="17" s="1"/>
  <c r="H27" i="17"/>
  <c r="J27" i="17" s="1"/>
  <c r="H68" i="17"/>
  <c r="J68" i="17" s="1"/>
  <c r="H43" i="17"/>
  <c r="J43" i="17" s="1"/>
  <c r="G40" i="17"/>
  <c r="I40" i="17" s="1"/>
  <c r="G6" i="17"/>
  <c r="I6" i="17" s="1"/>
  <c r="G9" i="17"/>
  <c r="I9" i="17" s="1"/>
  <c r="M12" i="16"/>
  <c r="G56" i="15"/>
  <c r="I56" i="15" s="1"/>
  <c r="H38" i="15"/>
  <c r="J38" i="15" s="1"/>
  <c r="G32" i="15"/>
  <c r="I32" i="15" s="1"/>
  <c r="H5" i="15"/>
  <c r="J5" i="15" s="1"/>
  <c r="H27" i="15"/>
  <c r="J27" i="15" s="1"/>
  <c r="G66" i="15"/>
  <c r="I66" i="15" s="1"/>
  <c r="G21" i="15"/>
  <c r="I21" i="15" s="1"/>
  <c r="H14" i="15"/>
  <c r="J14" i="15" s="1"/>
  <c r="G53" i="15"/>
  <c r="I53" i="15" s="1"/>
  <c r="H7" i="15"/>
  <c r="J7" i="15" s="1"/>
  <c r="G36" i="15"/>
  <c r="I36" i="15" s="1"/>
  <c r="H47" i="15"/>
  <c r="J47" i="15" s="1"/>
  <c r="G17" i="15"/>
  <c r="I17" i="15" s="1"/>
  <c r="H43" i="15"/>
  <c r="J43" i="15" s="1"/>
  <c r="H75" i="15"/>
  <c r="J75" i="15" s="1"/>
  <c r="G70" i="15"/>
  <c r="I70" i="15" s="1"/>
  <c r="G24" i="15"/>
  <c r="I24" i="15" s="1"/>
  <c r="H30" i="15"/>
  <c r="J30" i="15" s="1"/>
  <c r="H76" i="15"/>
  <c r="J76" i="15" s="1"/>
  <c r="H59" i="15"/>
  <c r="J59" i="15" s="1"/>
  <c r="G50" i="15"/>
  <c r="I50" i="15" s="1"/>
  <c r="H26" i="15"/>
  <c r="J26" i="15" s="1"/>
  <c r="G11" i="15"/>
  <c r="I11" i="15" s="1"/>
  <c r="G37" i="15"/>
  <c r="I37" i="15" s="1"/>
  <c r="G8" i="15"/>
  <c r="I8" i="15" s="1"/>
  <c r="G20" i="15"/>
  <c r="I20" i="15" s="1"/>
  <c r="H44" i="15"/>
  <c r="J44" i="15" s="1"/>
  <c r="H63" i="15"/>
  <c r="J63" i="15" s="1"/>
  <c r="H57" i="15"/>
  <c r="J57" i="15" s="1"/>
  <c r="G61" i="15"/>
  <c r="I61" i="15" s="1"/>
  <c r="G42" i="15"/>
  <c r="I42" i="15" s="1"/>
  <c r="H19" i="15"/>
  <c r="J19" i="15" s="1"/>
  <c r="H6" i="15"/>
  <c r="J6" i="15" s="1"/>
  <c r="H12" i="15"/>
  <c r="J12" i="15" s="1"/>
  <c r="G84" i="15"/>
  <c r="I84" i="15" s="1"/>
  <c r="G87" i="15"/>
  <c r="I87" i="15" s="1"/>
  <c r="G81" i="15"/>
  <c r="I81" i="15" s="1"/>
  <c r="G83" i="15"/>
  <c r="I83" i="15" s="1"/>
  <c r="G34" i="15"/>
  <c r="I34" i="15" s="1"/>
  <c r="H46" i="15"/>
  <c r="J46" i="15" s="1"/>
  <c r="H79" i="15"/>
  <c r="J79" i="15" s="1"/>
  <c r="H96" i="15"/>
  <c r="J96" i="15" s="1"/>
  <c r="H90" i="15"/>
  <c r="J90" i="15" s="1"/>
  <c r="H74" i="15"/>
  <c r="J74" i="15" s="1"/>
  <c r="H92" i="15"/>
  <c r="J92" i="15" s="1"/>
  <c r="H13" i="15"/>
  <c r="J13" i="15" s="1"/>
  <c r="G85" i="15"/>
  <c r="I85" i="15" s="1"/>
  <c r="G86" i="15"/>
  <c r="I86" i="15" s="1"/>
  <c r="H62" i="15"/>
  <c r="J62" i="15" s="1"/>
  <c r="H95" i="15"/>
  <c r="J95" i="15" s="1"/>
  <c r="H80" i="15"/>
  <c r="J80" i="15" s="1"/>
  <c r="H25" i="15"/>
  <c r="J25" i="15" s="1"/>
  <c r="H89" i="15"/>
  <c r="J89" i="15" s="1"/>
  <c r="H49" i="15"/>
  <c r="J49" i="15" s="1"/>
  <c r="H16" i="15"/>
  <c r="J16" i="15" s="1"/>
  <c r="G22" i="15"/>
  <c r="I22" i="15" s="1"/>
  <c r="H58" i="15"/>
  <c r="J58" i="15" s="1"/>
  <c r="H91" i="15"/>
  <c r="J91" i="15" s="1"/>
  <c r="G67" i="15"/>
  <c r="I67" i="15" s="1"/>
  <c r="H77" i="15"/>
  <c r="H29" i="15"/>
  <c r="J29" i="15" s="1"/>
  <c r="G35" i="15"/>
  <c r="I35" i="15" s="1"/>
  <c r="H71" i="15"/>
  <c r="J71" i="15" s="1"/>
  <c r="H28" i="15"/>
  <c r="J28" i="15" s="1"/>
  <c r="G2" i="15"/>
  <c r="I2" i="15" s="1"/>
  <c r="G88" i="15"/>
  <c r="I88" i="15" s="1"/>
  <c r="H65" i="15"/>
  <c r="J65" i="15" s="1"/>
  <c r="G9" i="15"/>
  <c r="I9" i="15" s="1"/>
  <c r="H40" i="15"/>
  <c r="J40" i="15" s="1"/>
  <c r="G82" i="15"/>
  <c r="I82" i="15" s="1"/>
  <c r="G68" i="15"/>
  <c r="I68" i="15" s="1"/>
  <c r="G51" i="15"/>
  <c r="I51" i="15" s="1"/>
  <c r="H52" i="15"/>
  <c r="J52" i="15" s="1"/>
  <c r="H94" i="15"/>
  <c r="J94" i="15" s="1"/>
  <c r="H73" i="15"/>
  <c r="J73" i="15" s="1"/>
  <c r="G93" i="15"/>
  <c r="I93" i="15" s="1"/>
  <c r="G55" i="15"/>
  <c r="I55" i="15" s="1"/>
  <c r="H72" i="15"/>
  <c r="J72" i="15" s="1"/>
  <c r="G49" i="15"/>
  <c r="I49" i="15" s="1"/>
  <c r="H15" i="15"/>
  <c r="J15" i="15" s="1"/>
  <c r="H32" i="15"/>
  <c r="J32" i="15" s="1"/>
  <c r="G38" i="15"/>
  <c r="I38" i="15" s="1"/>
  <c r="G6" i="15"/>
  <c r="I6" i="15" s="1"/>
  <c r="H42" i="15"/>
  <c r="J42" i="15" s="1"/>
  <c r="H61" i="15"/>
  <c r="J61" i="15" s="1"/>
  <c r="G19" i="15"/>
  <c r="I19" i="15" s="1"/>
  <c r="H34" i="15"/>
  <c r="J34" i="15" s="1"/>
  <c r="H9" i="15"/>
  <c r="J9" i="15" s="1"/>
  <c r="H85" i="15"/>
  <c r="J85" i="15" s="1"/>
  <c r="H35" i="15"/>
  <c r="J35" i="15" s="1"/>
  <c r="G16" i="15"/>
  <c r="I16" i="15" s="1"/>
  <c r="H68" i="15"/>
  <c r="J68" i="15" s="1"/>
  <c r="H86" i="15"/>
  <c r="J86" i="15" s="1"/>
  <c r="H22" i="15"/>
  <c r="J22" i="15" s="1"/>
  <c r="G46" i="15"/>
  <c r="I46" i="15" s="1"/>
  <c r="G12" i="15"/>
  <c r="I12" i="15" s="1"/>
  <c r="H20" i="15"/>
  <c r="J20" i="15" s="1"/>
  <c r="G26" i="15"/>
  <c r="I26" i="15" s="1"/>
  <c r="G79" i="15"/>
  <c r="I79" i="15" s="1"/>
  <c r="H54" i="15"/>
  <c r="J54" i="15" s="1"/>
  <c r="H87" i="15"/>
  <c r="J87" i="15" s="1"/>
  <c r="G63" i="15"/>
  <c r="I63" i="15" s="1"/>
  <c r="G96" i="15"/>
  <c r="I96" i="15" s="1"/>
  <c r="H33" i="15"/>
  <c r="J33" i="15" s="1"/>
  <c r="G74" i="15"/>
  <c r="I74" i="15" s="1"/>
  <c r="H48" i="15"/>
  <c r="J48" i="15" s="1"/>
  <c r="H81" i="15"/>
  <c r="J81" i="15" s="1"/>
  <c r="G57" i="15"/>
  <c r="I57" i="15" s="1"/>
  <c r="G90" i="15"/>
  <c r="I90" i="15" s="1"/>
  <c r="H67" i="15"/>
  <c r="J67" i="15" s="1"/>
  <c r="H39" i="15"/>
  <c r="J39" i="15" s="1"/>
  <c r="H8" i="15"/>
  <c r="J8" i="15" s="1"/>
  <c r="G13" i="15"/>
  <c r="I13" i="15" s="1"/>
  <c r="H24" i="15"/>
  <c r="J24" i="15" s="1"/>
  <c r="G30" i="15"/>
  <c r="I30" i="15" s="1"/>
  <c r="G44" i="15"/>
  <c r="I44" i="15" s="1"/>
  <c r="G76" i="15"/>
  <c r="I76" i="15" s="1"/>
  <c r="H50" i="15"/>
  <c r="J50" i="15" s="1"/>
  <c r="H83" i="15"/>
  <c r="J83" i="15" s="1"/>
  <c r="G59" i="15"/>
  <c r="I59" i="15" s="1"/>
  <c r="G92" i="15"/>
  <c r="I92" i="15" s="1"/>
  <c r="H69" i="15"/>
  <c r="J69" i="15" s="1"/>
  <c r="H37" i="15"/>
  <c r="J37" i="15" s="1"/>
  <c r="G5" i="15"/>
  <c r="I5" i="15" s="1"/>
  <c r="H11" i="15"/>
  <c r="J11" i="15" s="1"/>
  <c r="G18" i="15"/>
  <c r="I18" i="15" s="1"/>
  <c r="G71" i="15"/>
  <c r="I71" i="15" s="1"/>
  <c r="H56" i="15"/>
  <c r="J56" i="15" s="1"/>
  <c r="G65" i="15"/>
  <c r="I65" i="15" s="1"/>
  <c r="H31" i="15"/>
  <c r="J31" i="15" s="1"/>
  <c r="G4" i="15"/>
  <c r="I4" i="15" s="1"/>
  <c r="G52" i="15"/>
  <c r="I52" i="15" s="1"/>
  <c r="H45" i="15"/>
  <c r="J45" i="15" s="1"/>
  <c r="H3" i="15"/>
  <c r="J3" i="15" s="1"/>
  <c r="G40" i="15"/>
  <c r="I40" i="15" s="1"/>
  <c r="G94" i="15"/>
  <c r="I94" i="15" s="1"/>
  <c r="G78" i="15"/>
  <c r="I78" i="15" s="1"/>
  <c r="G62" i="15"/>
  <c r="I62" i="15" s="1"/>
  <c r="G77" i="15"/>
  <c r="I77" i="15" s="1"/>
  <c r="G25" i="15"/>
  <c r="I25" i="15" s="1"/>
  <c r="G28" i="15"/>
  <c r="I28" i="15" s="1"/>
  <c r="H36" i="15"/>
  <c r="J36" i="15" s="1"/>
  <c r="H2" i="15"/>
  <c r="J2" i="15" s="1"/>
  <c r="G10" i="15"/>
  <c r="I10" i="15" s="1"/>
  <c r="G95" i="15"/>
  <c r="I95" i="15" s="1"/>
  <c r="H70" i="15"/>
  <c r="J70" i="15" s="1"/>
  <c r="G47" i="15"/>
  <c r="I47" i="15" s="1"/>
  <c r="G80" i="15"/>
  <c r="I80" i="15" s="1"/>
  <c r="H88" i="15"/>
  <c r="J88" i="15" s="1"/>
  <c r="H17" i="15"/>
  <c r="J17" i="15" s="1"/>
  <c r="G58" i="15"/>
  <c r="I58" i="15" s="1"/>
  <c r="G89" i="15"/>
  <c r="I89" i="15" s="1"/>
  <c r="H64" i="15"/>
  <c r="J64" i="15" s="1"/>
  <c r="G73" i="15"/>
  <c r="I73" i="15" s="1"/>
  <c r="H51" i="15"/>
  <c r="J51" i="15" s="1"/>
  <c r="H82" i="15"/>
  <c r="J82" i="15" s="1"/>
  <c r="H23" i="15"/>
  <c r="J23" i="15" s="1"/>
  <c r="G29" i="15"/>
  <c r="I29" i="15" s="1"/>
  <c r="H41" i="15"/>
  <c r="J41" i="15" s="1"/>
  <c r="G7" i="15"/>
  <c r="I7" i="15" s="1"/>
  <c r="G14" i="15"/>
  <c r="I14" i="15" s="1"/>
  <c r="G60" i="15"/>
  <c r="I60" i="15" s="1"/>
  <c r="G91" i="15"/>
  <c r="I91" i="15" s="1"/>
  <c r="H66" i="15"/>
  <c r="J66" i="15" s="1"/>
  <c r="G43" i="15"/>
  <c r="I43" i="15" s="1"/>
  <c r="G75" i="15"/>
  <c r="I75" i="15" s="1"/>
  <c r="H53" i="15"/>
  <c r="J53" i="15" s="1"/>
  <c r="H84" i="15"/>
  <c r="J84" i="15" s="1"/>
  <c r="H21" i="15"/>
  <c r="J21" i="15" s="1"/>
  <c r="G27" i="15"/>
  <c r="I27" i="15" s="1"/>
  <c r="M12" i="12"/>
  <c r="E83" i="11"/>
  <c r="F11" i="11"/>
  <c r="E39" i="11"/>
  <c r="Q2" i="11"/>
  <c r="F22" i="11"/>
  <c r="F38" i="11"/>
  <c r="F8" i="11"/>
  <c r="F78" i="11"/>
  <c r="F9" i="11"/>
  <c r="E21" i="11"/>
  <c r="E37" i="11"/>
  <c r="E81" i="11"/>
  <c r="F16" i="11"/>
  <c r="F32" i="11"/>
  <c r="E72" i="11"/>
  <c r="F90" i="11"/>
  <c r="F82" i="11"/>
  <c r="F75" i="11"/>
  <c r="F67" i="11"/>
  <c r="F59" i="11"/>
  <c r="F51" i="11"/>
  <c r="F43" i="11"/>
  <c r="E92" i="11"/>
  <c r="E84" i="11"/>
  <c r="E75" i="11"/>
  <c r="E67" i="11"/>
  <c r="E59" i="11"/>
  <c r="E51" i="11"/>
  <c r="F93" i="11"/>
  <c r="F85" i="11"/>
  <c r="F76" i="11"/>
  <c r="F68" i="11"/>
  <c r="F60" i="11"/>
  <c r="F52" i="11"/>
  <c r="F44" i="11"/>
  <c r="E3" i="11"/>
  <c r="F13" i="11"/>
  <c r="F21" i="11"/>
  <c r="H21" i="11" s="1"/>
  <c r="J21" i="11" s="1"/>
  <c r="F29" i="11"/>
  <c r="F37" i="11"/>
  <c r="E52" i="11"/>
  <c r="E79" i="11"/>
  <c r="E4" i="11"/>
  <c r="E14" i="11"/>
  <c r="E22" i="11"/>
  <c r="G22" i="11" s="1"/>
  <c r="I22" i="11" s="1"/>
  <c r="E30" i="11"/>
  <c r="E38" i="11"/>
  <c r="E58" i="11"/>
  <c r="E93" i="11"/>
  <c r="G93" i="11" s="1"/>
  <c r="I93" i="11" s="1"/>
  <c r="E19" i="11"/>
  <c r="E46" i="11"/>
  <c r="E9" i="11"/>
  <c r="F26" i="11"/>
  <c r="E48" i="11"/>
  <c r="E15" i="11"/>
  <c r="F4" i="11"/>
  <c r="E10" i="11"/>
  <c r="E25" i="11"/>
  <c r="E42" i="11"/>
  <c r="E5" i="11"/>
  <c r="F20" i="11"/>
  <c r="F36" i="11"/>
  <c r="F96" i="11"/>
  <c r="F88" i="11"/>
  <c r="F80" i="11"/>
  <c r="F73" i="11"/>
  <c r="F65" i="11"/>
  <c r="F57" i="11"/>
  <c r="F49" i="11"/>
  <c r="F41" i="11"/>
  <c r="E90" i="11"/>
  <c r="E82" i="11"/>
  <c r="E73" i="11"/>
  <c r="E65" i="11"/>
  <c r="E57" i="11"/>
  <c r="E49" i="11"/>
  <c r="F91" i="11"/>
  <c r="F83" i="11"/>
  <c r="F74" i="11"/>
  <c r="F66" i="11"/>
  <c r="F58" i="11"/>
  <c r="F50" i="11"/>
  <c r="F42" i="11"/>
  <c r="H42" i="11" s="1"/>
  <c r="J42" i="11" s="1"/>
  <c r="F6" i="11"/>
  <c r="F15" i="11"/>
  <c r="E2" i="11"/>
  <c r="E27" i="11"/>
  <c r="E62" i="11"/>
  <c r="F14" i="11"/>
  <c r="F30" i="11"/>
  <c r="H30" i="11" s="1"/>
  <c r="J30" i="11" s="1"/>
  <c r="E64" i="11"/>
  <c r="E23" i="11"/>
  <c r="E6" i="11"/>
  <c r="E13" i="11"/>
  <c r="E29" i="11"/>
  <c r="G29" i="11" s="1"/>
  <c r="I29" i="11" s="1"/>
  <c r="E54" i="11"/>
  <c r="F10" i="11"/>
  <c r="H10" i="11" s="1"/>
  <c r="J10" i="11" s="1"/>
  <c r="F24" i="11"/>
  <c r="E43" i="11"/>
  <c r="F94" i="11"/>
  <c r="F86" i="11"/>
  <c r="E78" i="11"/>
  <c r="F71" i="11"/>
  <c r="F63" i="11"/>
  <c r="F55" i="11"/>
  <c r="F47" i="11"/>
  <c r="E96" i="11"/>
  <c r="G96" i="11" s="1"/>
  <c r="I96" i="11" s="1"/>
  <c r="E88" i="11"/>
  <c r="G88" i="11" s="1"/>
  <c r="I88" i="11" s="1"/>
  <c r="E80" i="11"/>
  <c r="G80" i="11" s="1"/>
  <c r="I80" i="11" s="1"/>
  <c r="E71" i="11"/>
  <c r="E63" i="11"/>
  <c r="E55" i="11"/>
  <c r="E47" i="11"/>
  <c r="F89" i="11"/>
  <c r="F81" i="11"/>
  <c r="F72" i="11"/>
  <c r="F64" i="11"/>
  <c r="F56" i="11"/>
  <c r="F48" i="11"/>
  <c r="F40" i="11"/>
  <c r="E7" i="11"/>
  <c r="F17" i="11"/>
  <c r="F25" i="11"/>
  <c r="F33" i="11"/>
  <c r="E41" i="11"/>
  <c r="E68" i="11"/>
  <c r="E95" i="11"/>
  <c r="E8" i="11"/>
  <c r="E18" i="11"/>
  <c r="E26" i="11"/>
  <c r="E34" i="11"/>
  <c r="E44" i="11"/>
  <c r="E74" i="11"/>
  <c r="F5" i="11"/>
  <c r="E35" i="11"/>
  <c r="E89" i="11"/>
  <c r="F18" i="11"/>
  <c r="H18" i="11" s="1"/>
  <c r="J18" i="11" s="1"/>
  <c r="F34" i="11"/>
  <c r="E91" i="11"/>
  <c r="E31" i="11"/>
  <c r="E17" i="11"/>
  <c r="E33" i="11"/>
  <c r="E70" i="11"/>
  <c r="E11" i="11"/>
  <c r="F28" i="11"/>
  <c r="E56" i="11"/>
  <c r="G56" i="11" s="1"/>
  <c r="I56" i="11" s="1"/>
  <c r="F92" i="11"/>
  <c r="H92" i="11" s="1"/>
  <c r="J92" i="11" s="1"/>
  <c r="F84" i="11"/>
  <c r="H84" i="11" s="1"/>
  <c r="J84" i="11" s="1"/>
  <c r="F77" i="11"/>
  <c r="F69" i="11"/>
  <c r="F61" i="11"/>
  <c r="F53" i="11"/>
  <c r="F45" i="11"/>
  <c r="E94" i="11"/>
  <c r="E86" i="11"/>
  <c r="E77" i="11"/>
  <c r="E69" i="11"/>
  <c r="E61" i="11"/>
  <c r="E53" i="11"/>
  <c r="F95" i="11"/>
  <c r="F87" i="11"/>
  <c r="F79" i="11"/>
  <c r="H79" i="11" s="1"/>
  <c r="J79" i="11" s="1"/>
  <c r="F70" i="11"/>
  <c r="H70" i="11" s="1"/>
  <c r="J70" i="11" s="1"/>
  <c r="F62" i="11"/>
  <c r="H62" i="11" s="1"/>
  <c r="J62" i="11" s="1"/>
  <c r="E12" i="11"/>
  <c r="F31" i="11"/>
  <c r="E60" i="11"/>
  <c r="F7" i="11"/>
  <c r="E24" i="11"/>
  <c r="E40" i="11"/>
  <c r="F54" i="11"/>
  <c r="F19" i="11"/>
  <c r="F35" i="11"/>
  <c r="E76" i="11"/>
  <c r="F12" i="11"/>
  <c r="E28" i="11"/>
  <c r="E50" i="11"/>
  <c r="F46" i="11"/>
  <c r="F23" i="11"/>
  <c r="F39" i="11"/>
  <c r="E87" i="11"/>
  <c r="E16" i="11"/>
  <c r="E32" i="11"/>
  <c r="E66" i="11"/>
  <c r="G66" i="11" s="1"/>
  <c r="I66" i="11" s="1"/>
  <c r="F2" i="11"/>
  <c r="F27" i="11"/>
  <c r="E45" i="11"/>
  <c r="F3" i="11"/>
  <c r="H3" i="11" s="1"/>
  <c r="J3" i="11" s="1"/>
  <c r="E20" i="11"/>
  <c r="G20" i="11" s="1"/>
  <c r="I20" i="11" s="1"/>
  <c r="E36" i="11"/>
  <c r="G36" i="11" s="1"/>
  <c r="I36" i="11" s="1"/>
  <c r="E85" i="11"/>
  <c r="G79" i="8"/>
  <c r="I79" i="8" s="1"/>
  <c r="G9" i="8"/>
  <c r="I9" i="8" s="1"/>
  <c r="G64" i="8"/>
  <c r="I64" i="8" s="1"/>
  <c r="G11" i="8"/>
  <c r="I11" i="8" s="1"/>
  <c r="H76" i="8"/>
  <c r="J76" i="8" s="1"/>
  <c r="G19" i="8"/>
  <c r="I19" i="8" s="1"/>
  <c r="H23" i="8"/>
  <c r="J23" i="8" s="1"/>
  <c r="G57" i="8"/>
  <c r="I57" i="8" s="1"/>
  <c r="H84" i="8"/>
  <c r="J84" i="8" s="1"/>
  <c r="H33" i="8"/>
  <c r="J33" i="8" s="1"/>
  <c r="H30" i="8"/>
  <c r="J30" i="8" s="1"/>
  <c r="H17" i="8"/>
  <c r="J17" i="8" s="1"/>
  <c r="H74" i="8"/>
  <c r="J74" i="8" s="1"/>
  <c r="G61" i="8"/>
  <c r="I61" i="8" s="1"/>
  <c r="H3" i="8"/>
  <c r="J3" i="8" s="1"/>
  <c r="G66" i="8"/>
  <c r="I66" i="8" s="1"/>
  <c r="H51" i="8"/>
  <c r="J51" i="8" s="1"/>
  <c r="H37" i="8"/>
  <c r="J37" i="8" s="1"/>
  <c r="H24" i="8"/>
  <c r="J24" i="8" s="1"/>
  <c r="H85" i="8"/>
  <c r="J85" i="8" s="1"/>
  <c r="G38" i="8"/>
  <c r="I38" i="8" s="1"/>
  <c r="H92" i="8"/>
  <c r="J92" i="8" s="1"/>
  <c r="G26" i="8"/>
  <c r="I26" i="8" s="1"/>
  <c r="G34" i="8"/>
  <c r="I34" i="8" s="1"/>
  <c r="G27" i="8"/>
  <c r="I27" i="8" s="1"/>
  <c r="G73" i="8"/>
  <c r="I73" i="8" s="1"/>
  <c r="G4" i="8"/>
  <c r="I4" i="8" s="1"/>
  <c r="H15" i="8"/>
  <c r="J15" i="8" s="1"/>
  <c r="H10" i="8"/>
  <c r="J10" i="8" s="1"/>
  <c r="H52" i="8"/>
  <c r="J52" i="8" s="1"/>
  <c r="G81" i="8"/>
  <c r="I81" i="8" s="1"/>
  <c r="H45" i="8"/>
  <c r="J45" i="8" s="1"/>
  <c r="H82" i="8"/>
  <c r="J82" i="8" s="1"/>
  <c r="H59" i="8"/>
  <c r="J59" i="8" s="1"/>
  <c r="H55" i="8"/>
  <c r="J55" i="8" s="1"/>
  <c r="H32" i="8"/>
  <c r="J32" i="8" s="1"/>
  <c r="G20" i="8"/>
  <c r="I20" i="8" s="1"/>
  <c r="G89" i="8"/>
  <c r="I89" i="8" s="1"/>
  <c r="G65" i="8"/>
  <c r="I65" i="8" s="1"/>
  <c r="H94" i="8"/>
  <c r="J94" i="8" s="1"/>
  <c r="H39" i="8"/>
  <c r="J39" i="8" s="1"/>
  <c r="H25" i="8"/>
  <c r="J25" i="8" s="1"/>
  <c r="H8" i="8"/>
  <c r="J8" i="8" s="1"/>
  <c r="H40" i="8"/>
  <c r="J40" i="8" s="1"/>
  <c r="G2" i="8"/>
  <c r="I2" i="8" s="1"/>
  <c r="G87" i="8"/>
  <c r="I87" i="8" s="1"/>
  <c r="H12" i="8"/>
  <c r="J12" i="8" s="1"/>
  <c r="H53" i="8"/>
  <c r="J53" i="8" s="1"/>
  <c r="G71" i="8"/>
  <c r="I71" i="8" s="1"/>
  <c r="G68" i="8"/>
  <c r="I68" i="8" s="1"/>
  <c r="G58" i="8"/>
  <c r="I58" i="8" s="1"/>
  <c r="H96" i="8"/>
  <c r="J96" i="8" s="1"/>
  <c r="H44" i="8"/>
  <c r="J44" i="8" s="1"/>
  <c r="H28" i="8"/>
  <c r="J28" i="8" s="1"/>
  <c r="G83" i="8"/>
  <c r="I83" i="8" s="1"/>
  <c r="H22" i="8"/>
  <c r="J22" i="8" s="1"/>
  <c r="G16" i="8"/>
  <c r="I16" i="8" s="1"/>
  <c r="H72" i="8"/>
  <c r="J72" i="8" s="1"/>
  <c r="H21" i="8"/>
  <c r="J21" i="8" s="1"/>
  <c r="G93" i="8"/>
  <c r="I93" i="8" s="1"/>
  <c r="G43" i="8"/>
  <c r="I43" i="8" s="1"/>
  <c r="H70" i="8"/>
  <c r="J70" i="8" s="1"/>
  <c r="G5" i="8"/>
  <c r="I5" i="8" s="1"/>
  <c r="H63" i="8"/>
  <c r="J63" i="8" s="1"/>
  <c r="H42" i="8"/>
  <c r="J42" i="8" s="1"/>
  <c r="H80" i="8"/>
  <c r="J80" i="8" s="1"/>
  <c r="G69" i="8"/>
  <c r="I69" i="8" s="1"/>
  <c r="H46" i="8"/>
  <c r="J46" i="8" s="1"/>
  <c r="G78" i="8"/>
  <c r="I78" i="8" s="1"/>
  <c r="H31" i="8"/>
  <c r="J31" i="8" s="1"/>
  <c r="G95" i="8"/>
  <c r="I95" i="8" s="1"/>
  <c r="H18" i="8"/>
  <c r="J18" i="8" s="1"/>
  <c r="H67" i="8"/>
  <c r="J67" i="8" s="1"/>
  <c r="G6" i="8"/>
  <c r="I6" i="8" s="1"/>
  <c r="H62" i="8"/>
  <c r="J62" i="8" s="1"/>
  <c r="H95" i="8"/>
  <c r="J95" i="8" s="1"/>
  <c r="G42" i="8"/>
  <c r="I42" i="8" s="1"/>
  <c r="H77" i="8"/>
  <c r="G49" i="8"/>
  <c r="I49" i="8" s="1"/>
  <c r="H13" i="8"/>
  <c r="J13" i="8" s="1"/>
  <c r="G18" i="8"/>
  <c r="I18" i="8" s="1"/>
  <c r="G80" i="8"/>
  <c r="I80" i="8" s="1"/>
  <c r="G3" i="8"/>
  <c r="I3" i="8" s="1"/>
  <c r="G74" i="8"/>
  <c r="I74" i="8" s="1"/>
  <c r="H61" i="8"/>
  <c r="J61" i="8" s="1"/>
  <c r="H4" i="8"/>
  <c r="J4" i="8" s="1"/>
  <c r="G85" i="8"/>
  <c r="I85" i="8" s="1"/>
  <c r="H69" i="8"/>
  <c r="J69" i="8" s="1"/>
  <c r="H66" i="8"/>
  <c r="J66" i="8" s="1"/>
  <c r="G15" i="8"/>
  <c r="I15" i="8" s="1"/>
  <c r="H36" i="8"/>
  <c r="J36" i="8" s="1"/>
  <c r="G51" i="8"/>
  <c r="I51" i="8" s="1"/>
  <c r="G91" i="8"/>
  <c r="I91" i="8" s="1"/>
  <c r="H38" i="8"/>
  <c r="J38" i="8" s="1"/>
  <c r="G37" i="8"/>
  <c r="I37" i="8" s="1"/>
  <c r="H7" i="8"/>
  <c r="J7" i="8" s="1"/>
  <c r="G52" i="8"/>
  <c r="I52" i="8" s="1"/>
  <c r="G14" i="8"/>
  <c r="I14" i="8" s="1"/>
  <c r="G92" i="8"/>
  <c r="I92" i="8" s="1"/>
  <c r="G31" i="8"/>
  <c r="I31" i="8" s="1"/>
  <c r="H73" i="8"/>
  <c r="J73" i="8" s="1"/>
  <c r="H34" i="8"/>
  <c r="J34" i="8" s="1"/>
  <c r="G60" i="8"/>
  <c r="I60" i="8" s="1"/>
  <c r="G17" i="8"/>
  <c r="I17" i="8" s="1"/>
  <c r="H75" i="8"/>
  <c r="J75" i="8" s="1"/>
  <c r="G82" i="8"/>
  <c r="I82" i="8" s="1"/>
  <c r="G24" i="8"/>
  <c r="I24" i="8" s="1"/>
  <c r="H48" i="8"/>
  <c r="J48" i="8" s="1"/>
  <c r="H81" i="8"/>
  <c r="J81" i="8" s="1"/>
  <c r="H41" i="8"/>
  <c r="J41" i="8" s="1"/>
  <c r="H50" i="8"/>
  <c r="J50" i="8" s="1"/>
  <c r="H26" i="8"/>
  <c r="J26" i="8" s="1"/>
  <c r="G44" i="8"/>
  <c r="I44" i="8" s="1"/>
  <c r="H83" i="8"/>
  <c r="J83" i="8" s="1"/>
  <c r="G59" i="8"/>
  <c r="I59" i="8" s="1"/>
  <c r="G28" i="8"/>
  <c r="I28" i="8" s="1"/>
  <c r="G55" i="8"/>
  <c r="I55" i="8" s="1"/>
  <c r="H16" i="8"/>
  <c r="J16" i="8" s="1"/>
  <c r="G22" i="8"/>
  <c r="I22" i="8" s="1"/>
  <c r="H79" i="8"/>
  <c r="J79" i="8" s="1"/>
  <c r="G39" i="8"/>
  <c r="I39" i="8" s="1"/>
  <c r="H20" i="8"/>
  <c r="J20" i="8" s="1"/>
  <c r="G88" i="8"/>
  <c r="I88" i="8" s="1"/>
  <c r="G32" i="8"/>
  <c r="I32" i="8" s="1"/>
  <c r="G72" i="8"/>
  <c r="I72" i="8" s="1"/>
  <c r="H56" i="8"/>
  <c r="J56" i="8" s="1"/>
  <c r="H89" i="8"/>
  <c r="J89" i="8" s="1"/>
  <c r="G8" i="8"/>
  <c r="I8" i="8" s="1"/>
  <c r="H43" i="8"/>
  <c r="J43" i="8" s="1"/>
  <c r="G53" i="8"/>
  <c r="I53" i="8" s="1"/>
  <c r="H78" i="8"/>
  <c r="G21" i="8"/>
  <c r="I21" i="8" s="1"/>
  <c r="H58" i="8"/>
  <c r="J58" i="8" s="1"/>
  <c r="H27" i="8"/>
  <c r="J27" i="8" s="1"/>
  <c r="G33" i="8"/>
  <c r="I33" i="8" s="1"/>
  <c r="H5" i="8"/>
  <c r="J5" i="8" s="1"/>
  <c r="H93" i="8"/>
  <c r="J93" i="8" s="1"/>
  <c r="H35" i="8"/>
  <c r="J35" i="8" s="1"/>
  <c r="G46" i="8"/>
  <c r="I46" i="8" s="1"/>
  <c r="G10" i="8"/>
  <c r="I10" i="8" s="1"/>
  <c r="H11" i="8"/>
  <c r="J11" i="8" s="1"/>
  <c r="G94" i="8"/>
  <c r="I94" i="8" s="1"/>
  <c r="H2" i="8"/>
  <c r="J2" i="8" s="1"/>
  <c r="G70" i="8"/>
  <c r="I70" i="8" s="1"/>
  <c r="H47" i="8"/>
  <c r="J47" i="8" s="1"/>
  <c r="H68" i="8"/>
  <c r="J68" i="8" s="1"/>
  <c r="H19" i="8"/>
  <c r="J19" i="8" s="1"/>
  <c r="G76" i="8"/>
  <c r="I76" i="8" s="1"/>
  <c r="G25" i="8"/>
  <c r="I25" i="8" s="1"/>
  <c r="G90" i="8"/>
  <c r="I90" i="8" s="1"/>
  <c r="G30" i="8"/>
  <c r="I30" i="8" s="1"/>
  <c r="H71" i="8"/>
  <c r="J71" i="8" s="1"/>
  <c r="H54" i="8"/>
  <c r="J54" i="8" s="1"/>
  <c r="H87" i="8"/>
  <c r="J87" i="8" s="1"/>
  <c r="G23" i="8"/>
  <c r="I23" i="8" s="1"/>
  <c r="G12" i="8"/>
  <c r="I12" i="8" s="1"/>
  <c r="H65" i="8"/>
  <c r="J65" i="8" s="1"/>
  <c r="G29" i="8"/>
  <c r="I29" i="8" s="1"/>
  <c r="G96" i="8"/>
  <c r="I96" i="8" s="1"/>
  <c r="G45" i="8"/>
  <c r="I45" i="8" s="1"/>
  <c r="G63" i="8"/>
  <c r="I63" i="8" s="1"/>
  <c r="H9" i="8"/>
  <c r="J9" i="8" s="1"/>
  <c r="G40" i="8"/>
  <c r="I40" i="8" s="1"/>
  <c r="G84" i="8"/>
  <c r="I84" i="8" s="1"/>
  <c r="H64" i="8"/>
  <c r="J64" i="8" s="1"/>
  <c r="H57" i="8"/>
  <c r="J57" i="8" s="1"/>
  <c r="G86" i="8"/>
  <c r="I86" i="8" s="1"/>
  <c r="M12" i="7"/>
  <c r="M12" i="6"/>
  <c r="M12" i="5"/>
  <c r="M12" i="4"/>
  <c r="M12" i="13"/>
  <c r="M12" i="1"/>
  <c r="M12" i="17" l="1"/>
  <c r="M12" i="15"/>
  <c r="G87" i="11"/>
  <c r="I87" i="11" s="1"/>
  <c r="H7" i="11"/>
  <c r="J7" i="11" s="1"/>
  <c r="G60" i="11"/>
  <c r="I60" i="11" s="1"/>
  <c r="G86" i="11"/>
  <c r="I86" i="11" s="1"/>
  <c r="G91" i="11"/>
  <c r="I91" i="11" s="1"/>
  <c r="G82" i="11"/>
  <c r="I82" i="11" s="1"/>
  <c r="G16" i="11"/>
  <c r="I16" i="11" s="1"/>
  <c r="G26" i="11"/>
  <c r="I26" i="11" s="1"/>
  <c r="G13" i="11"/>
  <c r="I13" i="11" s="1"/>
  <c r="H83" i="11"/>
  <c r="J83" i="11" s="1"/>
  <c r="G45" i="11"/>
  <c r="I45" i="11" s="1"/>
  <c r="H39" i="11"/>
  <c r="J39" i="11" s="1"/>
  <c r="G28" i="11"/>
  <c r="I28" i="11" s="1"/>
  <c r="H95" i="11"/>
  <c r="J95" i="11" s="1"/>
  <c r="G77" i="11"/>
  <c r="I77" i="11" s="1"/>
  <c r="G44" i="11"/>
  <c r="I44" i="11" s="1"/>
  <c r="G8" i="11"/>
  <c r="I8" i="11" s="1"/>
  <c r="H72" i="11"/>
  <c r="J72" i="11" s="1"/>
  <c r="G55" i="11"/>
  <c r="I55" i="11" s="1"/>
  <c r="G49" i="11"/>
  <c r="I49" i="11" s="1"/>
  <c r="H4" i="11"/>
  <c r="J4" i="11" s="1"/>
  <c r="G9" i="11"/>
  <c r="I9" i="11" s="1"/>
  <c r="H37" i="11"/>
  <c r="J37" i="11" s="1"/>
  <c r="G51" i="11"/>
  <c r="I51" i="11" s="1"/>
  <c r="H27" i="11"/>
  <c r="J27" i="11" s="1"/>
  <c r="H46" i="11"/>
  <c r="J46" i="11" s="1"/>
  <c r="G76" i="11"/>
  <c r="I76" i="11" s="1"/>
  <c r="G65" i="11"/>
  <c r="I65" i="11" s="1"/>
  <c r="G67" i="11"/>
  <c r="I67" i="11" s="1"/>
  <c r="H35" i="11"/>
  <c r="J35" i="11" s="1"/>
  <c r="G74" i="11"/>
  <c r="I74" i="11" s="1"/>
  <c r="H64" i="11"/>
  <c r="J64" i="11" s="1"/>
  <c r="H15" i="11"/>
  <c r="J15" i="11" s="1"/>
  <c r="H19" i="11"/>
  <c r="J19" i="11" s="1"/>
  <c r="G11" i="11"/>
  <c r="I11" i="11" s="1"/>
  <c r="G40" i="11"/>
  <c r="I40" i="11" s="1"/>
  <c r="H31" i="11"/>
  <c r="J31" i="11" s="1"/>
  <c r="G61" i="11"/>
  <c r="I61" i="11" s="1"/>
  <c r="G94" i="11"/>
  <c r="I94" i="11" s="1"/>
  <c r="H69" i="11"/>
  <c r="J69" i="11" s="1"/>
  <c r="G33" i="11"/>
  <c r="I33" i="11" s="1"/>
  <c r="H34" i="11"/>
  <c r="J34" i="11" s="1"/>
  <c r="H5" i="11"/>
  <c r="J5" i="11" s="1"/>
  <c r="G68" i="11"/>
  <c r="I68" i="11" s="1"/>
  <c r="G71" i="11"/>
  <c r="I71" i="11" s="1"/>
  <c r="H47" i="11"/>
  <c r="J47" i="11" s="1"/>
  <c r="G78" i="11"/>
  <c r="I78" i="11" s="1"/>
  <c r="H53" i="11"/>
  <c r="J53" i="11" s="1"/>
  <c r="H63" i="11"/>
  <c r="J63" i="11" s="1"/>
  <c r="G54" i="11"/>
  <c r="I54" i="11" s="1"/>
  <c r="G23" i="11"/>
  <c r="I23" i="11" s="1"/>
  <c r="H6" i="11"/>
  <c r="J6" i="11" s="1"/>
  <c r="H57" i="11"/>
  <c r="J57" i="11" s="1"/>
  <c r="G58" i="11"/>
  <c r="I58" i="11" s="1"/>
  <c r="G14" i="11"/>
  <c r="I14" i="11" s="1"/>
  <c r="H59" i="11"/>
  <c r="J59" i="11" s="1"/>
  <c r="H90" i="11"/>
  <c r="J90" i="11" s="1"/>
  <c r="G81" i="11"/>
  <c r="I81" i="11" s="1"/>
  <c r="H17" i="11"/>
  <c r="J17" i="11" s="1"/>
  <c r="H89" i="11"/>
  <c r="J89" i="11" s="1"/>
  <c r="H24" i="11"/>
  <c r="J24" i="11" s="1"/>
  <c r="G2" i="11"/>
  <c r="I2" i="11" s="1"/>
  <c r="H50" i="11"/>
  <c r="J50" i="11" s="1"/>
  <c r="H41" i="11"/>
  <c r="J41" i="11" s="1"/>
  <c r="H73" i="11"/>
  <c r="J73" i="11" s="1"/>
  <c r="G25" i="11"/>
  <c r="I25" i="11" s="1"/>
  <c r="G48" i="11"/>
  <c r="I48" i="11" s="1"/>
  <c r="H52" i="11"/>
  <c r="J52" i="11" s="1"/>
  <c r="H85" i="11"/>
  <c r="J85" i="11" s="1"/>
  <c r="H43" i="11"/>
  <c r="J43" i="11" s="1"/>
  <c r="H75" i="11"/>
  <c r="J75" i="11" s="1"/>
  <c r="H32" i="11"/>
  <c r="J32" i="11" s="1"/>
  <c r="H38" i="11"/>
  <c r="J38" i="11" s="1"/>
  <c r="G12" i="11"/>
  <c r="I12" i="11" s="1"/>
  <c r="G31" i="11"/>
  <c r="I31" i="11" s="1"/>
  <c r="G89" i="11"/>
  <c r="I89" i="11" s="1"/>
  <c r="H33" i="11"/>
  <c r="J33" i="11" s="1"/>
  <c r="H40" i="11"/>
  <c r="J40" i="11" s="1"/>
  <c r="H94" i="11"/>
  <c r="J94" i="11" s="1"/>
  <c r="G62" i="11"/>
  <c r="I62" i="11" s="1"/>
  <c r="H66" i="11"/>
  <c r="J66" i="11" s="1"/>
  <c r="H88" i="11"/>
  <c r="J88" i="11" s="1"/>
  <c r="G5" i="11"/>
  <c r="I5" i="11" s="1"/>
  <c r="G3" i="11"/>
  <c r="I3" i="11" s="1"/>
  <c r="H68" i="11"/>
  <c r="J68" i="11" s="1"/>
  <c r="G84" i="11"/>
  <c r="I84" i="11" s="1"/>
  <c r="H78" i="11"/>
  <c r="G85" i="11"/>
  <c r="I85" i="11" s="1"/>
  <c r="G32" i="11"/>
  <c r="I32" i="11" s="1"/>
  <c r="H23" i="11"/>
  <c r="J23" i="11" s="1"/>
  <c r="H12" i="11"/>
  <c r="J12" i="11" s="1"/>
  <c r="H54" i="11"/>
  <c r="J54" i="11" s="1"/>
  <c r="G53" i="11"/>
  <c r="I53" i="11" s="1"/>
  <c r="H61" i="11"/>
  <c r="J61" i="11" s="1"/>
  <c r="G70" i="11"/>
  <c r="I70" i="11" s="1"/>
  <c r="G35" i="11"/>
  <c r="I35" i="11" s="1"/>
  <c r="G34" i="11"/>
  <c r="I34" i="11" s="1"/>
  <c r="G95" i="11"/>
  <c r="I95" i="11" s="1"/>
  <c r="H25" i="11"/>
  <c r="J25" i="11" s="1"/>
  <c r="H48" i="11"/>
  <c r="J48" i="11" s="1"/>
  <c r="H81" i="11"/>
  <c r="J81" i="11" s="1"/>
  <c r="G63" i="11"/>
  <c r="I63" i="11" s="1"/>
  <c r="H71" i="11"/>
  <c r="J71" i="11" s="1"/>
  <c r="G43" i="11"/>
  <c r="I43" i="11" s="1"/>
  <c r="G64" i="11"/>
  <c r="I64" i="11" s="1"/>
  <c r="G27" i="11"/>
  <c r="I27" i="11" s="1"/>
  <c r="H74" i="11"/>
  <c r="J74" i="11" s="1"/>
  <c r="G57" i="11"/>
  <c r="I57" i="11" s="1"/>
  <c r="G90" i="11"/>
  <c r="I90" i="11" s="1"/>
  <c r="H65" i="11"/>
  <c r="J65" i="11" s="1"/>
  <c r="H96" i="11"/>
  <c r="J96" i="11" s="1"/>
  <c r="G42" i="11"/>
  <c r="I42" i="11" s="1"/>
  <c r="G15" i="11"/>
  <c r="I15" i="11" s="1"/>
  <c r="G46" i="11"/>
  <c r="I46" i="11" s="1"/>
  <c r="G38" i="11"/>
  <c r="I38" i="11" s="1"/>
  <c r="G4" i="11"/>
  <c r="I4" i="11" s="1"/>
  <c r="H29" i="11"/>
  <c r="J29" i="11" s="1"/>
  <c r="H44" i="11"/>
  <c r="J44" i="11" s="1"/>
  <c r="H76" i="11"/>
  <c r="J76" i="11" s="1"/>
  <c r="G59" i="11"/>
  <c r="I59" i="11" s="1"/>
  <c r="G92" i="11"/>
  <c r="I92" i="11" s="1"/>
  <c r="H67" i="11"/>
  <c r="J67" i="11" s="1"/>
  <c r="G72" i="11"/>
  <c r="I72" i="11" s="1"/>
  <c r="G37" i="11"/>
  <c r="I37" i="11" s="1"/>
  <c r="H8" i="11"/>
  <c r="J8" i="11" s="1"/>
  <c r="G39" i="11"/>
  <c r="I39" i="11" s="1"/>
  <c r="H56" i="11"/>
  <c r="J56" i="11" s="1"/>
  <c r="H36" i="11"/>
  <c r="J36" i="11" s="1"/>
  <c r="G19" i="11"/>
  <c r="I19" i="11" s="1"/>
  <c r="G30" i="11"/>
  <c r="I30" i="11" s="1"/>
  <c r="G79" i="11"/>
  <c r="I79" i="11" s="1"/>
  <c r="G21" i="11"/>
  <c r="I21" i="11" s="1"/>
  <c r="H11" i="11"/>
  <c r="J11" i="11" s="1"/>
  <c r="H2" i="11"/>
  <c r="J2" i="11" s="1"/>
  <c r="G50" i="11"/>
  <c r="I50" i="11" s="1"/>
  <c r="G24" i="11"/>
  <c r="I24" i="11" s="1"/>
  <c r="H87" i="11"/>
  <c r="J87" i="11" s="1"/>
  <c r="G69" i="11"/>
  <c r="I69" i="11" s="1"/>
  <c r="H45" i="11"/>
  <c r="J45" i="11" s="1"/>
  <c r="H77" i="11"/>
  <c r="H28" i="11"/>
  <c r="J28" i="11" s="1"/>
  <c r="G17" i="11"/>
  <c r="I17" i="11" s="1"/>
  <c r="G18" i="11"/>
  <c r="I18" i="11" s="1"/>
  <c r="G41" i="11"/>
  <c r="I41" i="11" s="1"/>
  <c r="G7" i="11"/>
  <c r="I7" i="11" s="1"/>
  <c r="G47" i="11"/>
  <c r="I47" i="11" s="1"/>
  <c r="H55" i="11"/>
  <c r="J55" i="11" s="1"/>
  <c r="H86" i="11"/>
  <c r="J86" i="11" s="1"/>
  <c r="G6" i="11"/>
  <c r="I6" i="11" s="1"/>
  <c r="H14" i="11"/>
  <c r="J14" i="11" s="1"/>
  <c r="H58" i="11"/>
  <c r="J58" i="11" s="1"/>
  <c r="H91" i="11"/>
  <c r="J91" i="11" s="1"/>
  <c r="G73" i="11"/>
  <c r="I73" i="11" s="1"/>
  <c r="H49" i="11"/>
  <c r="J49" i="11" s="1"/>
  <c r="H80" i="11"/>
  <c r="J80" i="11" s="1"/>
  <c r="H20" i="11"/>
  <c r="J20" i="11" s="1"/>
  <c r="G10" i="11"/>
  <c r="I10" i="11" s="1"/>
  <c r="H26" i="11"/>
  <c r="J26" i="11" s="1"/>
  <c r="G52" i="11"/>
  <c r="I52" i="11" s="1"/>
  <c r="H13" i="11"/>
  <c r="J13" i="11" s="1"/>
  <c r="H60" i="11"/>
  <c r="J60" i="11" s="1"/>
  <c r="H93" i="11"/>
  <c r="J93" i="11" s="1"/>
  <c r="G75" i="11"/>
  <c r="I75" i="11" s="1"/>
  <c r="H51" i="11"/>
  <c r="J51" i="11" s="1"/>
  <c r="H82" i="11"/>
  <c r="J82" i="11" s="1"/>
  <c r="H16" i="11"/>
  <c r="J16" i="11" s="1"/>
  <c r="H9" i="11"/>
  <c r="J9" i="11" s="1"/>
  <c r="H22" i="11"/>
  <c r="J22" i="11" s="1"/>
  <c r="G83" i="11"/>
  <c r="I83" i="11" s="1"/>
  <c r="M12" i="8"/>
  <c r="M12" i="11" l="1"/>
</calcChain>
</file>

<file path=xl/sharedStrings.xml><?xml version="1.0" encoding="utf-8"?>
<sst xmlns="http://schemas.openxmlformats.org/spreadsheetml/2006/main" count="522" uniqueCount="42">
  <si>
    <t>E1</t>
  </si>
  <si>
    <t>E2</t>
  </si>
  <si>
    <t>E3</t>
  </si>
  <si>
    <t>E4</t>
  </si>
  <si>
    <t>E5</t>
  </si>
  <si>
    <t>E6</t>
  </si>
  <si>
    <t>E7</t>
  </si>
  <si>
    <t>E8</t>
  </si>
  <si>
    <t>E9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</si>
  <si>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</si>
  <si>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</si>
  <si>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</si>
  <si>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</si>
  <si>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</si>
  <si>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</si>
  <si>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</si>
  <si>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</si>
  <si>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</si>
  <si>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--</t>
  </si>
  <si>
    <t>f</t>
  </si>
  <si>
    <t>G*</t>
  </si>
  <si>
    <t>angle</t>
  </si>
  <si>
    <t>p10</t>
  </si>
  <si>
    <t>E10</t>
  </si>
  <si>
    <t>c_angle</t>
  </si>
  <si>
    <t>c_G*</t>
  </si>
  <si>
    <t>c</t>
  </si>
  <si>
    <t>c_G`</t>
  </si>
  <si>
    <t>c_G``</t>
  </si>
  <si>
    <t>fmin</t>
  </si>
  <si>
    <t>e_G*</t>
  </si>
  <si>
    <t>e_angle</t>
  </si>
  <si>
    <t>R</t>
  </si>
  <si>
    <t>SSE</t>
  </si>
  <si>
    <t>g</t>
  </si>
  <si>
    <t>G*g</t>
  </si>
  <si>
    <t>fc</t>
  </si>
  <si>
    <t>k</t>
  </si>
  <si>
    <t>m</t>
  </si>
  <si>
    <t>me</t>
  </si>
  <si>
    <t>AI</t>
  </si>
  <si>
    <t>R2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</si>
</sst>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"/>
    <numFmt numFmtId="165" formatCode="0.000"/>
    <numFmt numFmtId="166" formatCode="0.0E+00"/>
    <numFmt numFmtId="167" formatCode="0.000E+00"/>
    <numFmt numFmtId="168" formatCode="0.0"/>
  </numFmts>
  <fonts count="2">
    <font>
      <sz val="11"/>
      <color theme="1"/>
      <name val="Calibri"/>
      <family val="2"/>
      <charset val="134"/>
      <scheme val="minor"/>
    </font>
    <font>
      <sz val="11"/>
      <color rgb="FFFF0000"/>
      <name val="Calibri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1" fontId="0" fillId="0" borderId="0" xfId="0" applyNumberFormat="1"/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0" fontId="0" fillId="0" borderId="0" xfId="0" applyNumberFormat="1"/>
    <xf numFmtId="166" fontId="0" fillId="0" borderId="0" xfId="0" applyNumberFormat="1"/>
    <xf numFmtId="167" fontId="0" fillId="0" borderId="0" xfId="0" applyNumberFormat="1"/>
    <xf numFmtId="165" fontId="1" fillId="0" borderId="0" xfId="0" applyNumberFormat="1" applyFont="1"/>
    <xf numFmtId="16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'RTFOT + PAV'!$A$2:$A$96</c:f>
              <c:numCache>
                <c:formatCode>0.0000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2814.0000000000005</c:v>
                </c:pt>
                <c:pt idx="6">
                  <c:v>1752</c:v>
                </c:pt>
                <c:pt idx="7">
                  <c:v>1092</c:v>
                </c:pt>
                <c:pt idx="8">
                  <c:v>677.99999999999989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102.60000000000001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484.99999999999994</c:v>
                </c:pt>
                <c:pt idx="22">
                  <c:v>302.5</c:v>
                </c:pt>
                <c:pt idx="23">
                  <c:v>188.25</c:v>
                </c:pt>
                <c:pt idx="24">
                  <c:v>117.25000000000001</c:v>
                </c:pt>
                <c:pt idx="25">
                  <c:v>73</c:v>
                </c:pt>
                <c:pt idx="26">
                  <c:v>45.5</c:v>
                </c:pt>
                <c:pt idx="27">
                  <c:v>28.249999999999996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6.8500000000000005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0.40249999999999997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0.37650000000000006</c:v>
                </c:pt>
                <c:pt idx="62">
                  <c:v>0.23450000000000004</c:v>
                </c:pt>
                <c:pt idx="63">
                  <c:v>0.14599999999999999</c:v>
                </c:pt>
                <c:pt idx="64">
                  <c:v>9.1000000000000011E-2</c:v>
                </c:pt>
                <c:pt idx="65">
                  <c:v>5.6499999999999995E-2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1.3700000000000002E-2</c:v>
                </c:pt>
                <c:pt idx="69">
                  <c:v>8.5500000000000003E-3</c:v>
                </c:pt>
                <c:pt idx="70">
                  <c:v>5.3500000000000006E-3</c:v>
                </c:pt>
                <c:pt idx="71">
                  <c:v>3.32E-3</c:v>
                </c:pt>
                <c:pt idx="72">
                  <c:v>2.0700000000000002E-3</c:v>
                </c:pt>
                <c:pt idx="73">
                  <c:v>1.2900000000000001E-3</c:v>
                </c:pt>
                <c:pt idx="74">
                  <c:v>8.0500000000000005E-4</c:v>
                </c:pt>
                <c:pt idx="75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1.8760000000000002E-2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2.8279999999999998E-3</c:v>
                </c:pt>
                <c:pt idx="86">
                  <c:v>1.7639999999999999E-3</c:v>
                </c:pt>
                <c:pt idx="87">
                  <c:v>1.0960000000000002E-3</c:v>
                </c:pt>
                <c:pt idx="88">
                  <c:v>6.8400000000000004E-4</c:v>
                </c:pt>
                <c:pt idx="89">
                  <c:v>4.28E-4</c:v>
                </c:pt>
                <c:pt idx="90">
                  <c:v>2.656E-4</c:v>
                </c:pt>
                <c:pt idx="91">
                  <c:v>1.6560000000000001E-4</c:v>
                </c:pt>
                <c:pt idx="92">
                  <c:v>1.032E-4</c:v>
                </c:pt>
                <c:pt idx="93">
                  <c:v>6.4400000000000007E-5</c:v>
                </c:pt>
                <c:pt idx="94">
                  <c:v>4.0000000000000003E-5</c:v>
                </c:pt>
              </c:numCache>
            </c:numRef>
          </c:xVal>
          <c:yVal>
            <c:numRef>
              <c:f>'RTFOT + PAV'!$B$2:$B$96</c:f>
              <c:numCache>
                <c:formatCode>0.00E+00</c:formatCode>
                <c:ptCount val="95"/>
                <c:pt idx="0">
                  <c:v>198440000</c:v>
                </c:pt>
                <c:pt idx="1">
                  <c:v>180320000</c:v>
                </c:pt>
                <c:pt idx="2">
                  <c:v>163460000</c:v>
                </c:pt>
                <c:pt idx="3">
                  <c:v>147740000</c:v>
                </c:pt>
                <c:pt idx="4">
                  <c:v>132800000</c:v>
                </c:pt>
                <c:pt idx="5">
                  <c:v>119090000</c:v>
                </c:pt>
                <c:pt idx="6">
                  <c:v>106040000</c:v>
                </c:pt>
                <c:pt idx="7">
                  <c:v>94355000</c:v>
                </c:pt>
                <c:pt idx="8">
                  <c:v>82950000</c:v>
                </c:pt>
                <c:pt idx="9">
                  <c:v>73040000</c:v>
                </c:pt>
                <c:pt idx="10">
                  <c:v>63942000</c:v>
                </c:pt>
                <c:pt idx="11">
                  <c:v>55655000</c:v>
                </c:pt>
                <c:pt idx="12">
                  <c:v>48230000</c:v>
                </c:pt>
                <c:pt idx="13">
                  <c:v>41621000</c:v>
                </c:pt>
                <c:pt idx="14">
                  <c:v>35720000</c:v>
                </c:pt>
                <c:pt idx="15">
                  <c:v>30576000</c:v>
                </c:pt>
                <c:pt idx="16">
                  <c:v>25944000</c:v>
                </c:pt>
                <c:pt idx="17">
                  <c:v>21818000</c:v>
                </c:pt>
                <c:pt idx="18">
                  <c:v>18467000</c:v>
                </c:pt>
                <c:pt idx="19">
                  <c:v>106930000</c:v>
                </c:pt>
                <c:pt idx="20">
                  <c:v>92984000</c:v>
                </c:pt>
                <c:pt idx="21">
                  <c:v>80898000</c:v>
                </c:pt>
                <c:pt idx="22">
                  <c:v>70300000</c:v>
                </c:pt>
                <c:pt idx="23">
                  <c:v>60876000</c:v>
                </c:pt>
                <c:pt idx="24">
                  <c:v>52399000</c:v>
                </c:pt>
                <c:pt idx="25">
                  <c:v>44955000</c:v>
                </c:pt>
                <c:pt idx="26">
                  <c:v>38366000</c:v>
                </c:pt>
                <c:pt idx="27">
                  <c:v>32546000</c:v>
                </c:pt>
                <c:pt idx="28">
                  <c:v>27472000</c:v>
                </c:pt>
                <c:pt idx="29">
                  <c:v>23042000</c:v>
                </c:pt>
                <c:pt idx="30">
                  <c:v>19233000</c:v>
                </c:pt>
                <c:pt idx="31">
                  <c:v>15947000</c:v>
                </c:pt>
                <c:pt idx="32">
                  <c:v>13139000</c:v>
                </c:pt>
                <c:pt idx="33">
                  <c:v>10760000</c:v>
                </c:pt>
                <c:pt idx="34">
                  <c:v>8750700</c:v>
                </c:pt>
                <c:pt idx="35">
                  <c:v>7065200</c:v>
                </c:pt>
                <c:pt idx="36">
                  <c:v>5694800</c:v>
                </c:pt>
                <c:pt idx="37">
                  <c:v>4557200</c:v>
                </c:pt>
                <c:pt idx="38">
                  <c:v>42341000</c:v>
                </c:pt>
                <c:pt idx="39">
                  <c:v>34907000</c:v>
                </c:pt>
                <c:pt idx="40">
                  <c:v>28963000</c:v>
                </c:pt>
                <c:pt idx="41">
                  <c:v>23997000</c:v>
                </c:pt>
                <c:pt idx="42">
                  <c:v>19813000</c:v>
                </c:pt>
                <c:pt idx="43">
                  <c:v>16279000</c:v>
                </c:pt>
                <c:pt idx="44">
                  <c:v>13298000</c:v>
                </c:pt>
                <c:pt idx="45">
                  <c:v>10798000</c:v>
                </c:pt>
                <c:pt idx="46">
                  <c:v>8726500</c:v>
                </c:pt>
                <c:pt idx="47">
                  <c:v>7025700</c:v>
                </c:pt>
                <c:pt idx="48">
                  <c:v>5622400</c:v>
                </c:pt>
                <c:pt idx="49">
                  <c:v>4474200</c:v>
                </c:pt>
                <c:pt idx="50">
                  <c:v>3533000</c:v>
                </c:pt>
                <c:pt idx="51">
                  <c:v>2762400</c:v>
                </c:pt>
                <c:pt idx="52">
                  <c:v>2143800</c:v>
                </c:pt>
                <c:pt idx="53">
                  <c:v>1642300</c:v>
                </c:pt>
                <c:pt idx="54">
                  <c:v>1235200</c:v>
                </c:pt>
                <c:pt idx="55">
                  <c:v>919400</c:v>
                </c:pt>
                <c:pt idx="56">
                  <c:v>693650</c:v>
                </c:pt>
                <c:pt idx="57">
                  <c:v>13393000</c:v>
                </c:pt>
                <c:pt idx="58">
                  <c:v>10841000</c:v>
                </c:pt>
                <c:pt idx="59">
                  <c:v>8704800</c:v>
                </c:pt>
                <c:pt idx="60">
                  <c:v>6915500</c:v>
                </c:pt>
                <c:pt idx="61">
                  <c:v>5441200</c:v>
                </c:pt>
                <c:pt idx="62">
                  <c:v>4247300</c:v>
                </c:pt>
                <c:pt idx="63">
                  <c:v>3286400</c:v>
                </c:pt>
                <c:pt idx="64">
                  <c:v>2524600</c:v>
                </c:pt>
                <c:pt idx="65">
                  <c:v>1931900</c:v>
                </c:pt>
                <c:pt idx="66">
                  <c:v>1469800</c:v>
                </c:pt>
                <c:pt idx="67">
                  <c:v>1105800</c:v>
                </c:pt>
                <c:pt idx="68">
                  <c:v>826760</c:v>
                </c:pt>
                <c:pt idx="69">
                  <c:v>613250</c:v>
                </c:pt>
                <c:pt idx="70">
                  <c:v>451480</c:v>
                </c:pt>
                <c:pt idx="71">
                  <c:v>328270</c:v>
                </c:pt>
                <c:pt idx="72">
                  <c:v>235150</c:v>
                </c:pt>
                <c:pt idx="73">
                  <c:v>167150</c:v>
                </c:pt>
                <c:pt idx="74">
                  <c:v>120230</c:v>
                </c:pt>
                <c:pt idx="75">
                  <c:v>84783</c:v>
                </c:pt>
                <c:pt idx="76">
                  <c:v>3396900</c:v>
                </c:pt>
                <c:pt idx="77">
                  <c:v>2842300</c:v>
                </c:pt>
                <c:pt idx="78">
                  <c:v>2304000</c:v>
                </c:pt>
                <c:pt idx="79">
                  <c:v>1780500</c:v>
                </c:pt>
                <c:pt idx="80">
                  <c:v>1344600</c:v>
                </c:pt>
                <c:pt idx="81">
                  <c:v>1000100</c:v>
                </c:pt>
                <c:pt idx="82">
                  <c:v>736510</c:v>
                </c:pt>
                <c:pt idx="83">
                  <c:v>541020</c:v>
                </c:pt>
                <c:pt idx="84">
                  <c:v>394320</c:v>
                </c:pt>
                <c:pt idx="85">
                  <c:v>284950</c:v>
                </c:pt>
                <c:pt idx="86">
                  <c:v>204490</c:v>
                </c:pt>
                <c:pt idx="87">
                  <c:v>145770</c:v>
                </c:pt>
                <c:pt idx="88">
                  <c:v>102910</c:v>
                </c:pt>
                <c:pt idx="89">
                  <c:v>71917</c:v>
                </c:pt>
                <c:pt idx="90">
                  <c:v>49654</c:v>
                </c:pt>
                <c:pt idx="91">
                  <c:v>34088</c:v>
                </c:pt>
                <c:pt idx="92">
                  <c:v>23527</c:v>
                </c:pt>
                <c:pt idx="93">
                  <c:v>16012</c:v>
                </c:pt>
                <c:pt idx="94">
                  <c:v>10816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'RTFOT + PAV'!$A$2:$A$96</c:f>
              <c:numCache>
                <c:formatCode>0.0000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2814.0000000000005</c:v>
                </c:pt>
                <c:pt idx="6">
                  <c:v>1752</c:v>
                </c:pt>
                <c:pt idx="7">
                  <c:v>1092</c:v>
                </c:pt>
                <c:pt idx="8">
                  <c:v>677.99999999999989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102.60000000000001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484.99999999999994</c:v>
                </c:pt>
                <c:pt idx="22">
                  <c:v>302.5</c:v>
                </c:pt>
                <c:pt idx="23">
                  <c:v>188.25</c:v>
                </c:pt>
                <c:pt idx="24">
                  <c:v>117.25000000000001</c:v>
                </c:pt>
                <c:pt idx="25">
                  <c:v>73</c:v>
                </c:pt>
                <c:pt idx="26">
                  <c:v>45.5</c:v>
                </c:pt>
                <c:pt idx="27">
                  <c:v>28.249999999999996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6.8500000000000005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0.40249999999999997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0.37650000000000006</c:v>
                </c:pt>
                <c:pt idx="62">
                  <c:v>0.23450000000000004</c:v>
                </c:pt>
                <c:pt idx="63">
                  <c:v>0.14599999999999999</c:v>
                </c:pt>
                <c:pt idx="64">
                  <c:v>9.1000000000000011E-2</c:v>
                </c:pt>
                <c:pt idx="65">
                  <c:v>5.6499999999999995E-2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1.3700000000000002E-2</c:v>
                </c:pt>
                <c:pt idx="69">
                  <c:v>8.5500000000000003E-3</c:v>
                </c:pt>
                <c:pt idx="70">
                  <c:v>5.3500000000000006E-3</c:v>
                </c:pt>
                <c:pt idx="71">
                  <c:v>3.32E-3</c:v>
                </c:pt>
                <c:pt idx="72">
                  <c:v>2.0700000000000002E-3</c:v>
                </c:pt>
                <c:pt idx="73">
                  <c:v>1.2900000000000001E-3</c:v>
                </c:pt>
                <c:pt idx="74">
                  <c:v>8.0500000000000005E-4</c:v>
                </c:pt>
                <c:pt idx="75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1.8760000000000002E-2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2.8279999999999998E-3</c:v>
                </c:pt>
                <c:pt idx="86">
                  <c:v>1.7639999999999999E-3</c:v>
                </c:pt>
                <c:pt idx="87">
                  <c:v>1.0960000000000002E-3</c:v>
                </c:pt>
                <c:pt idx="88">
                  <c:v>6.8400000000000004E-4</c:v>
                </c:pt>
                <c:pt idx="89">
                  <c:v>4.28E-4</c:v>
                </c:pt>
                <c:pt idx="90">
                  <c:v>2.656E-4</c:v>
                </c:pt>
                <c:pt idx="91">
                  <c:v>1.6560000000000001E-4</c:v>
                </c:pt>
                <c:pt idx="92">
                  <c:v>1.032E-4</c:v>
                </c:pt>
                <c:pt idx="93">
                  <c:v>6.4400000000000007E-5</c:v>
                </c:pt>
                <c:pt idx="94">
                  <c:v>4.0000000000000003E-5</c:v>
                </c:pt>
              </c:numCache>
            </c:numRef>
          </c:xVal>
          <c:yVal>
            <c:numRef>
              <c:f>'RTFOT + PAV'!$G$2:$G$96</c:f>
              <c:numCache>
                <c:formatCode>General</c:formatCode>
                <c:ptCount val="95"/>
                <c:pt idx="0">
                  <c:v>198297788.07510406</c:v>
                </c:pt>
                <c:pt idx="1">
                  <c:v>189214392.72627601</c:v>
                </c:pt>
                <c:pt idx="2">
                  <c:v>173033694.9142974</c:v>
                </c:pt>
                <c:pt idx="3">
                  <c:v>152392227.69591427</c:v>
                </c:pt>
                <c:pt idx="4">
                  <c:v>133843190.66944061</c:v>
                </c:pt>
                <c:pt idx="5">
                  <c:v>120554348.36202843</c:v>
                </c:pt>
                <c:pt idx="6">
                  <c:v>109610562.32042509</c:v>
                </c:pt>
                <c:pt idx="7">
                  <c:v>97449240.312703192</c:v>
                </c:pt>
                <c:pt idx="8">
                  <c:v>84185179.527813822</c:v>
                </c:pt>
                <c:pt idx="9">
                  <c:v>73307065.126445204</c:v>
                </c:pt>
                <c:pt idx="10">
                  <c:v>65482904.361131206</c:v>
                </c:pt>
                <c:pt idx="11">
                  <c:v>58644128.896824516</c:v>
                </c:pt>
                <c:pt idx="12">
                  <c:v>50825623.759746782</c:v>
                </c:pt>
                <c:pt idx="13">
                  <c:v>42452165.92896425</c:v>
                </c:pt>
                <c:pt idx="14">
                  <c:v>35425525.733125553</c:v>
                </c:pt>
                <c:pt idx="15">
                  <c:v>30578692.505346745</c:v>
                </c:pt>
                <c:pt idx="16">
                  <c:v>26630020.105917662</c:v>
                </c:pt>
                <c:pt idx="17">
                  <c:v>22420097.880650744</c:v>
                </c:pt>
                <c:pt idx="18">
                  <c:v>18071992.969023999</c:v>
                </c:pt>
                <c:pt idx="19">
                  <c:v>101131111.74187155</c:v>
                </c:pt>
                <c:pt idx="20">
                  <c:v>87997474.400265917</c:v>
                </c:pt>
                <c:pt idx="21">
                  <c:v>76064427.03224583</c:v>
                </c:pt>
                <c:pt idx="22">
                  <c:v>67476058.818120539</c:v>
                </c:pt>
                <c:pt idx="23">
                  <c:v>60640786.858215369</c:v>
                </c:pt>
                <c:pt idx="24">
                  <c:v>53174636.730957873</c:v>
                </c:pt>
                <c:pt idx="25">
                  <c:v>44683995.491026431</c:v>
                </c:pt>
                <c:pt idx="26">
                  <c:v>37147752.928808704</c:v>
                </c:pt>
                <c:pt idx="27">
                  <c:v>31742731.809434444</c:v>
                </c:pt>
                <c:pt idx="28">
                  <c:v>27733478.48563461</c:v>
                </c:pt>
                <c:pt idx="29">
                  <c:v>23645120.693798073</c:v>
                </c:pt>
                <c:pt idx="30">
                  <c:v>19232082.858610775</c:v>
                </c:pt>
                <c:pt idx="31">
                  <c:v>15469068.42048707</c:v>
                </c:pt>
                <c:pt idx="32">
                  <c:v>12835720.616507636</c:v>
                </c:pt>
                <c:pt idx="33">
                  <c:v>10858689.038276237</c:v>
                </c:pt>
                <c:pt idx="34">
                  <c:v>8960327.2168974094</c:v>
                </c:pt>
                <c:pt idx="35">
                  <c:v>7004483.4441410471</c:v>
                </c:pt>
                <c:pt idx="36">
                  <c:v>5353187.4196969662</c:v>
                </c:pt>
                <c:pt idx="37">
                  <c:v>4191166.0502619208</c:v>
                </c:pt>
                <c:pt idx="38">
                  <c:v>38483857.907118179</c:v>
                </c:pt>
                <c:pt idx="39">
                  <c:v>32708106.551788904</c:v>
                </c:pt>
                <c:pt idx="40">
                  <c:v>28499606.917360991</c:v>
                </c:pt>
                <c:pt idx="41">
                  <c:v>24489355.41608984</c:v>
                </c:pt>
                <c:pt idx="42">
                  <c:v>20093988.770738706</c:v>
                </c:pt>
                <c:pt idx="43">
                  <c:v>16120979.74049687</c:v>
                </c:pt>
                <c:pt idx="44">
                  <c:v>13254689.753684167</c:v>
                </c:pt>
                <c:pt idx="45">
                  <c:v>11219644.674210595</c:v>
                </c:pt>
                <c:pt idx="46">
                  <c:v>9323551.0226590354</c:v>
                </c:pt>
                <c:pt idx="47">
                  <c:v>7373108.8769683596</c:v>
                </c:pt>
                <c:pt idx="48">
                  <c:v>5634624.931290295</c:v>
                </c:pt>
                <c:pt idx="49">
                  <c:v>4379278.4269133508</c:v>
                </c:pt>
                <c:pt idx="50">
                  <c:v>3529142.371328094</c:v>
                </c:pt>
                <c:pt idx="51">
                  <c:v>2825040.5123268794</c:v>
                </c:pt>
                <c:pt idx="52">
                  <c:v>2143515.4486362291</c:v>
                </c:pt>
                <c:pt idx="53">
                  <c:v>1574227.4521452123</c:v>
                </c:pt>
                <c:pt idx="54">
                  <c:v>1171530.8678082426</c:v>
                </c:pt>
                <c:pt idx="55">
                  <c:v>902196.20717130217</c:v>
                </c:pt>
                <c:pt idx="56">
                  <c:v>690702.69437400624</c:v>
                </c:pt>
                <c:pt idx="57">
                  <c:v>12529337.073279824</c:v>
                </c:pt>
                <c:pt idx="58">
                  <c:v>10615299.596528037</c:v>
                </c:pt>
                <c:pt idx="59">
                  <c:v>8689680.1940825153</c:v>
                </c:pt>
                <c:pt idx="60">
                  <c:v>6754326.868494045</c:v>
                </c:pt>
                <c:pt idx="61">
                  <c:v>5160098.5574528966</c:v>
                </c:pt>
                <c:pt idx="62">
                  <c:v>4067790.2973298812</c:v>
                </c:pt>
                <c:pt idx="63">
                  <c:v>3286082.0866723242</c:v>
                </c:pt>
                <c:pt idx="64">
                  <c:v>2588364.359432139</c:v>
                </c:pt>
                <c:pt idx="65">
                  <c:v>1932050.735147933</c:v>
                </c:pt>
                <c:pt idx="66">
                  <c:v>1421043.613045335</c:v>
                </c:pt>
                <c:pt idx="67">
                  <c:v>1070814.2819755126</c:v>
                </c:pt>
                <c:pt idx="68">
                  <c:v>826744.23977379419</c:v>
                </c:pt>
                <c:pt idx="69">
                  <c:v>626715.32866550644</c:v>
                </c:pt>
                <c:pt idx="70">
                  <c:v>453037.35958391172</c:v>
                </c:pt>
                <c:pt idx="71">
                  <c:v>317129.39800738217</c:v>
                </c:pt>
                <c:pt idx="72">
                  <c:v>226291.19174841055</c:v>
                </c:pt>
                <c:pt idx="73">
                  <c:v>165467.81234737986</c:v>
                </c:pt>
                <c:pt idx="74">
                  <c:v>119795.44374653262</c:v>
                </c:pt>
                <c:pt idx="75">
                  <c:v>83133.089773271655</c:v>
                </c:pt>
                <c:pt idx="76">
                  <c:v>3784311.8633982926</c:v>
                </c:pt>
                <c:pt idx="77">
                  <c:v>3051893.4541316577</c:v>
                </c:pt>
                <c:pt idx="78">
                  <c:v>2359671.8726960365</c:v>
                </c:pt>
                <c:pt idx="79">
                  <c:v>1745006.8280150164</c:v>
                </c:pt>
                <c:pt idx="80">
                  <c:v>1285436.2955507701</c:v>
                </c:pt>
                <c:pt idx="81">
                  <c:v>979699.25135202915</c:v>
                </c:pt>
                <c:pt idx="82">
                  <c:v>756416.33030451683</c:v>
                </c:pt>
                <c:pt idx="83">
                  <c:v>563679.81239572831</c:v>
                </c:pt>
                <c:pt idx="84">
                  <c:v>399674.81701557292</c:v>
                </c:pt>
                <c:pt idx="85">
                  <c:v>281863.6842494146</c:v>
                </c:pt>
                <c:pt idx="86">
                  <c:v>203224.03293009836</c:v>
                </c:pt>
                <c:pt idx="87">
                  <c:v>148503.39350046206</c:v>
                </c:pt>
                <c:pt idx="88">
                  <c:v>106198.10155112551</c:v>
                </c:pt>
                <c:pt idx="89">
                  <c:v>73286.85201897606</c:v>
                </c:pt>
                <c:pt idx="90">
                  <c:v>49631.230464740947</c:v>
                </c:pt>
                <c:pt idx="91">
                  <c:v>34308.069984303838</c:v>
                </c:pt>
                <c:pt idx="92">
                  <c:v>24002.118729715949</c:v>
                </c:pt>
                <c:pt idx="93">
                  <c:v>16459.693297980983</c:v>
                </c:pt>
                <c:pt idx="94">
                  <c:v>10816.036147535318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909824"/>
        <c:axId val="186911360"/>
      </c:scatterChart>
      <c:valAx>
        <c:axId val="186909824"/>
        <c:scaling>
          <c:logBase val="10"/>
          <c:orientation val="minMax"/>
        </c:scaling>
        <c:delete val="0"/>
        <c:axPos val="b"/>
        <c:numFmt formatCode="0.0000" sourceLinked="1"/>
        <c:majorTickMark val="out"/>
        <c:minorTickMark val="none"/>
        <c:tickLblPos val="nextTo"/>
        <c:crossAx val="186911360"/>
        <c:crosses val="autoZero"/>
        <c:crossBetween val="midCat"/>
      </c:valAx>
      <c:valAx>
        <c:axId val="186911360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869098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'160h'!$A$2:$A$96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'160h'!$B$2:$B$96</c:f>
              <c:numCache>
                <c:formatCode>0.00E+00</c:formatCode>
                <c:ptCount val="95"/>
                <c:pt idx="0">
                  <c:v>233370000</c:v>
                </c:pt>
                <c:pt idx="1">
                  <c:v>210890000</c:v>
                </c:pt>
                <c:pt idx="2">
                  <c:v>190210000</c:v>
                </c:pt>
                <c:pt idx="3">
                  <c:v>171260000</c:v>
                </c:pt>
                <c:pt idx="4">
                  <c:v>153260000</c:v>
                </c:pt>
                <c:pt idx="5">
                  <c:v>136790000</c:v>
                </c:pt>
                <c:pt idx="6">
                  <c:v>121360000</c:v>
                </c:pt>
                <c:pt idx="7">
                  <c:v>106910000</c:v>
                </c:pt>
                <c:pt idx="8">
                  <c:v>93887000</c:v>
                </c:pt>
                <c:pt idx="9">
                  <c:v>82138000</c:v>
                </c:pt>
                <c:pt idx="10">
                  <c:v>71112000</c:v>
                </c:pt>
                <c:pt idx="11">
                  <c:v>61686000</c:v>
                </c:pt>
                <c:pt idx="12">
                  <c:v>52997000</c:v>
                </c:pt>
                <c:pt idx="13">
                  <c:v>45355000</c:v>
                </c:pt>
                <c:pt idx="14">
                  <c:v>38623000</c:v>
                </c:pt>
                <c:pt idx="15">
                  <c:v>32850000</c:v>
                </c:pt>
                <c:pt idx="16">
                  <c:v>27940000</c:v>
                </c:pt>
                <c:pt idx="17">
                  <c:v>23576000</c:v>
                </c:pt>
                <c:pt idx="18">
                  <c:v>19898000</c:v>
                </c:pt>
                <c:pt idx="19">
                  <c:v>115360000</c:v>
                </c:pt>
                <c:pt idx="20">
                  <c:v>100360000</c:v>
                </c:pt>
                <c:pt idx="21">
                  <c:v>87170000</c:v>
                </c:pt>
                <c:pt idx="22">
                  <c:v>75486000</c:v>
                </c:pt>
                <c:pt idx="23">
                  <c:v>65093000</c:v>
                </c:pt>
                <c:pt idx="24">
                  <c:v>55892000</c:v>
                </c:pt>
                <c:pt idx="25">
                  <c:v>47742000</c:v>
                </c:pt>
                <c:pt idx="26">
                  <c:v>40523000</c:v>
                </c:pt>
                <c:pt idx="27">
                  <c:v>34228000</c:v>
                </c:pt>
                <c:pt idx="28">
                  <c:v>28739000</c:v>
                </c:pt>
                <c:pt idx="29">
                  <c:v>23990000</c:v>
                </c:pt>
                <c:pt idx="30">
                  <c:v>19925000</c:v>
                </c:pt>
                <c:pt idx="31">
                  <c:v>16453000</c:v>
                </c:pt>
                <c:pt idx="32">
                  <c:v>13484000</c:v>
                </c:pt>
                <c:pt idx="33">
                  <c:v>10973000</c:v>
                </c:pt>
                <c:pt idx="34">
                  <c:v>8843600</c:v>
                </c:pt>
                <c:pt idx="35">
                  <c:v>7041200</c:v>
                </c:pt>
                <c:pt idx="36">
                  <c:v>5577200</c:v>
                </c:pt>
                <c:pt idx="37">
                  <c:v>4418900</c:v>
                </c:pt>
                <c:pt idx="38">
                  <c:v>43311000</c:v>
                </c:pt>
                <c:pt idx="39">
                  <c:v>35922000</c:v>
                </c:pt>
                <c:pt idx="40">
                  <c:v>29728000</c:v>
                </c:pt>
                <c:pt idx="41">
                  <c:v>24500000</c:v>
                </c:pt>
                <c:pt idx="42">
                  <c:v>20114000</c:v>
                </c:pt>
                <c:pt idx="43">
                  <c:v>16419000</c:v>
                </c:pt>
                <c:pt idx="44">
                  <c:v>13334000</c:v>
                </c:pt>
                <c:pt idx="45">
                  <c:v>10741000</c:v>
                </c:pt>
                <c:pt idx="46">
                  <c:v>8607200</c:v>
                </c:pt>
                <c:pt idx="47">
                  <c:v>6844300</c:v>
                </c:pt>
                <c:pt idx="48">
                  <c:v>5407200</c:v>
                </c:pt>
                <c:pt idx="49">
                  <c:v>4239600</c:v>
                </c:pt>
                <c:pt idx="50">
                  <c:v>3295000</c:v>
                </c:pt>
                <c:pt idx="51">
                  <c:v>2533300</c:v>
                </c:pt>
                <c:pt idx="52">
                  <c:v>1932000</c:v>
                </c:pt>
                <c:pt idx="53">
                  <c:v>1455900</c:v>
                </c:pt>
                <c:pt idx="54">
                  <c:v>1083600</c:v>
                </c:pt>
                <c:pt idx="55" formatCode="General">
                  <c:v>802110</c:v>
                </c:pt>
                <c:pt idx="56" formatCode="General">
                  <c:v>593440</c:v>
                </c:pt>
                <c:pt idx="57">
                  <c:v>12727000</c:v>
                </c:pt>
                <c:pt idx="58">
                  <c:v>10324000</c:v>
                </c:pt>
                <c:pt idx="59">
                  <c:v>8184700</c:v>
                </c:pt>
                <c:pt idx="60">
                  <c:v>6414600</c:v>
                </c:pt>
                <c:pt idx="61">
                  <c:v>4980000</c:v>
                </c:pt>
                <c:pt idx="62">
                  <c:v>3834300</c:v>
                </c:pt>
                <c:pt idx="63">
                  <c:v>2926100</c:v>
                </c:pt>
                <c:pt idx="64">
                  <c:v>2218900</c:v>
                </c:pt>
                <c:pt idx="65">
                  <c:v>1672800</c:v>
                </c:pt>
                <c:pt idx="66">
                  <c:v>1251100</c:v>
                </c:pt>
                <c:pt idx="67" formatCode="General">
                  <c:v>926970</c:v>
                </c:pt>
                <c:pt idx="68" formatCode="General">
                  <c:v>682200</c:v>
                </c:pt>
                <c:pt idx="69" formatCode="General">
                  <c:v>498180</c:v>
                </c:pt>
                <c:pt idx="70" formatCode="General">
                  <c:v>360420</c:v>
                </c:pt>
                <c:pt idx="71" formatCode="General">
                  <c:v>258060</c:v>
                </c:pt>
                <c:pt idx="72" formatCode="General">
                  <c:v>182360</c:v>
                </c:pt>
                <c:pt idx="73" formatCode="General">
                  <c:v>127900</c:v>
                </c:pt>
                <c:pt idx="74" formatCode="General">
                  <c:v>89674</c:v>
                </c:pt>
                <c:pt idx="75" formatCode="General">
                  <c:v>62067</c:v>
                </c:pt>
                <c:pt idx="76">
                  <c:v>3070400</c:v>
                </c:pt>
                <c:pt idx="77">
                  <c:v>2582400</c:v>
                </c:pt>
                <c:pt idx="78">
                  <c:v>1997600</c:v>
                </c:pt>
                <c:pt idx="79">
                  <c:v>1498100</c:v>
                </c:pt>
                <c:pt idx="80">
                  <c:v>1106000</c:v>
                </c:pt>
                <c:pt idx="81" formatCode="General">
                  <c:v>808210</c:v>
                </c:pt>
                <c:pt idx="82" formatCode="General">
                  <c:v>586600</c:v>
                </c:pt>
                <c:pt idx="83" formatCode="General">
                  <c:v>422880</c:v>
                </c:pt>
                <c:pt idx="84" formatCode="General">
                  <c:v>302290</c:v>
                </c:pt>
                <c:pt idx="85" formatCode="General">
                  <c:v>214770</c:v>
                </c:pt>
                <c:pt idx="86" formatCode="General">
                  <c:v>151550</c:v>
                </c:pt>
                <c:pt idx="87" formatCode="General">
                  <c:v>106160</c:v>
                </c:pt>
                <c:pt idx="88" formatCode="General">
                  <c:v>73845</c:v>
                </c:pt>
                <c:pt idx="89" formatCode="General">
                  <c:v>50918</c:v>
                </c:pt>
                <c:pt idx="90" formatCode="General">
                  <c:v>34737</c:v>
                </c:pt>
                <c:pt idx="91" formatCode="General">
                  <c:v>23422</c:v>
                </c:pt>
                <c:pt idx="92" formatCode="General">
                  <c:v>15695</c:v>
                </c:pt>
                <c:pt idx="93" formatCode="General">
                  <c:v>10504</c:v>
                </c:pt>
                <c:pt idx="94" formatCode="General">
                  <c:v>6942.8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'160h'!$A$2:$A$96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'160h'!$G$2:$G$96</c:f>
              <c:numCache>
                <c:formatCode>General</c:formatCode>
                <c:ptCount val="95"/>
                <c:pt idx="0">
                  <c:v>231121115.32016796</c:v>
                </c:pt>
                <c:pt idx="1">
                  <c:v>220278627.24458346</c:v>
                </c:pt>
                <c:pt idx="2">
                  <c:v>200930589.30227146</c:v>
                </c:pt>
                <c:pt idx="3">
                  <c:v>176168737.30650038</c:v>
                </c:pt>
                <c:pt idx="4">
                  <c:v>153819857.57056522</c:v>
                </c:pt>
                <c:pt idx="5">
                  <c:v>137764166.23447743</c:v>
                </c:pt>
                <c:pt idx="6">
                  <c:v>124565002.15804256</c:v>
                </c:pt>
                <c:pt idx="7">
                  <c:v>109906771.94218145</c:v>
                </c:pt>
                <c:pt idx="8">
                  <c:v>93835976.362521708</c:v>
                </c:pt>
                <c:pt idx="9">
                  <c:v>80578338.319618896</c:v>
                </c:pt>
                <c:pt idx="10">
                  <c:v>71140835.129678205</c:v>
                </c:pt>
                <c:pt idx="11">
                  <c:v>63231647.576342762</c:v>
                </c:pt>
                <c:pt idx="12">
                  <c:v>54517687.068873398</c:v>
                </c:pt>
                <c:pt idx="13">
                  <c:v>45296972.257961072</c:v>
                </c:pt>
                <c:pt idx="14">
                  <c:v>37567081.104786597</c:v>
                </c:pt>
                <c:pt idx="15">
                  <c:v>32237572.939210307</c:v>
                </c:pt>
                <c:pt idx="16">
                  <c:v>27921270.427048188</c:v>
                </c:pt>
                <c:pt idx="17">
                  <c:v>23338760.678330962</c:v>
                </c:pt>
                <c:pt idx="18">
                  <c:v>18587557.978406221</c:v>
                </c:pt>
                <c:pt idx="19">
                  <c:v>114348971.01675825</c:v>
                </c:pt>
                <c:pt idx="20">
                  <c:v>98467594.329173803</c:v>
                </c:pt>
                <c:pt idx="21">
                  <c:v>83940004.708378255</c:v>
                </c:pt>
                <c:pt idx="22">
                  <c:v>73517485.029035822</c:v>
                </c:pt>
                <c:pt idx="23">
                  <c:v>65501886.546796501</c:v>
                </c:pt>
                <c:pt idx="24">
                  <c:v>57117008.295228019</c:v>
                </c:pt>
                <c:pt idx="25">
                  <c:v>47751539.865493998</c:v>
                </c:pt>
                <c:pt idx="26">
                  <c:v>39462386.385063104</c:v>
                </c:pt>
                <c:pt idx="27">
                  <c:v>33515711.925826464</c:v>
                </c:pt>
                <c:pt idx="28">
                  <c:v>29124359.082147818</c:v>
                </c:pt>
                <c:pt idx="29">
                  <c:v>24672426.167955764</c:v>
                </c:pt>
                <c:pt idx="30">
                  <c:v>19858901.993758995</c:v>
                </c:pt>
                <c:pt idx="31">
                  <c:v>15722593.94365607</c:v>
                </c:pt>
                <c:pt idx="32">
                  <c:v>12819666.320984071</c:v>
                </c:pt>
                <c:pt idx="33">
                  <c:v>10692730.725626754</c:v>
                </c:pt>
                <c:pt idx="34">
                  <c:v>8733326.692705119</c:v>
                </c:pt>
                <c:pt idx="35">
                  <c:v>6753959.4447796727</c:v>
                </c:pt>
                <c:pt idx="36">
                  <c:v>5083731.6605526535</c:v>
                </c:pt>
                <c:pt idx="37">
                  <c:v>3904497.5125842146</c:v>
                </c:pt>
                <c:pt idx="38">
                  <c:v>40932445.346428446</c:v>
                </c:pt>
                <c:pt idx="39">
                  <c:v>34576987.472444236</c:v>
                </c:pt>
                <c:pt idx="40">
                  <c:v>29960968.006912086</c:v>
                </c:pt>
                <c:pt idx="41">
                  <c:v>25591083.39637839</c:v>
                </c:pt>
                <c:pt idx="42">
                  <c:v>20801483.714303128</c:v>
                </c:pt>
                <c:pt idx="43">
                  <c:v>16441687.184303906</c:v>
                </c:pt>
                <c:pt idx="44">
                  <c:v>13279418.418789586</c:v>
                </c:pt>
                <c:pt idx="45">
                  <c:v>11074114.917626133</c:v>
                </c:pt>
                <c:pt idx="46">
                  <c:v>9103673.9789575841</c:v>
                </c:pt>
                <c:pt idx="47">
                  <c:v>7126161.0435687071</c:v>
                </c:pt>
                <c:pt idx="48">
                  <c:v>5369029.7093019169</c:v>
                </c:pt>
                <c:pt idx="49">
                  <c:v>4095049.1747771483</c:v>
                </c:pt>
                <c:pt idx="50">
                  <c:v>3241058.2456347127</c:v>
                </c:pt>
                <c:pt idx="51">
                  <c:v>2558008.1784694004</c:v>
                </c:pt>
                <c:pt idx="52">
                  <c:v>1914085.5443757973</c:v>
                </c:pt>
                <c:pt idx="53">
                  <c:v>1378194.9654254916</c:v>
                </c:pt>
                <c:pt idx="54">
                  <c:v>996490.76299819408</c:v>
                </c:pt>
                <c:pt idx="55">
                  <c:v>743919.26315952279</c:v>
                </c:pt>
                <c:pt idx="56">
                  <c:v>556046.0527900965</c:v>
                </c:pt>
                <c:pt idx="57">
                  <c:v>12484819.791362418</c:v>
                </c:pt>
                <c:pt idx="58">
                  <c:v>10437449.304207349</c:v>
                </c:pt>
                <c:pt idx="59">
                  <c:v>8458237.3510960285</c:v>
                </c:pt>
                <c:pt idx="60">
                  <c:v>6501355.0050672153</c:v>
                </c:pt>
                <c:pt idx="61">
                  <c:v>4887817.9532970637</c:v>
                </c:pt>
                <c:pt idx="62">
                  <c:v>3779829.8552902257</c:v>
                </c:pt>
                <c:pt idx="63">
                  <c:v>3002347.751342366</c:v>
                </c:pt>
                <c:pt idx="64">
                  <c:v>2333273.6701581092</c:v>
                </c:pt>
                <c:pt idx="65">
                  <c:v>1715304.8293323782</c:v>
                </c:pt>
                <c:pt idx="66">
                  <c:v>1233261.395424145</c:v>
                </c:pt>
                <c:pt idx="67">
                  <c:v>901158.56246553757</c:v>
                </c:pt>
                <c:pt idx="68">
                  <c:v>675453.62199266755</c:v>
                </c:pt>
                <c:pt idx="69">
                  <c:v>501564.00037074805</c:v>
                </c:pt>
                <c:pt idx="70">
                  <c:v>357318.77510812727</c:v>
                </c:pt>
                <c:pt idx="71">
                  <c:v>246253.02785685519</c:v>
                </c:pt>
                <c:pt idx="72">
                  <c:v>172205.12073654216</c:v>
                </c:pt>
                <c:pt idx="73">
                  <c:v>123209.89993897249</c:v>
                </c:pt>
                <c:pt idx="74">
                  <c:v>87623.117675721427</c:v>
                </c:pt>
                <c:pt idx="75">
                  <c:v>59876.229246623414</c:v>
                </c:pt>
                <c:pt idx="76">
                  <c:v>3494888.0928004845</c:v>
                </c:pt>
                <c:pt idx="77">
                  <c:v>2775364.3368787263</c:v>
                </c:pt>
                <c:pt idx="78">
                  <c:v>2117440.3279608106</c:v>
                </c:pt>
                <c:pt idx="79">
                  <c:v>1539289.2220299274</c:v>
                </c:pt>
                <c:pt idx="80">
                  <c:v>1104621.0486097909</c:v>
                </c:pt>
                <c:pt idx="81">
                  <c:v>815632.80431338237</c:v>
                </c:pt>
                <c:pt idx="82">
                  <c:v>613071.15118029516</c:v>
                </c:pt>
                <c:pt idx="83">
                  <c:v>448712.27201496059</c:v>
                </c:pt>
                <c:pt idx="84">
                  <c:v>313628.34570652031</c:v>
                </c:pt>
                <c:pt idx="85">
                  <c:v>217606.92196593928</c:v>
                </c:pt>
                <c:pt idx="86">
                  <c:v>153244.93725460727</c:v>
                </c:pt>
                <c:pt idx="87">
                  <c:v>110123.00318237621</c:v>
                </c:pt>
                <c:pt idx="88">
                  <c:v>77268.197457640767</c:v>
                </c:pt>
                <c:pt idx="89">
                  <c:v>52490.544547268961</c:v>
                </c:pt>
                <c:pt idx="90">
                  <c:v>34748.155331180198</c:v>
                </c:pt>
                <c:pt idx="91">
                  <c:v>23253.670426197667</c:v>
                </c:pt>
                <c:pt idx="92">
                  <c:v>15731.223834903887</c:v>
                </c:pt>
                <c:pt idx="93">
                  <c:v>10565.126253590146</c:v>
                </c:pt>
                <c:pt idx="94">
                  <c:v>6928.6729051269795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495616"/>
        <c:axId val="176497408"/>
      </c:scatterChart>
      <c:valAx>
        <c:axId val="176495616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6497408"/>
        <c:crosses val="autoZero"/>
        <c:crossBetween val="midCat"/>
      </c:valAx>
      <c:valAx>
        <c:axId val="176497408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764956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'320h'!$A$2:$A$96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'320h'!$B$2:$B$96</c:f>
              <c:numCache>
                <c:formatCode>0.00E+00</c:formatCode>
                <c:ptCount val="95"/>
                <c:pt idx="0">
                  <c:v>235510000</c:v>
                </c:pt>
                <c:pt idx="1">
                  <c:v>214650000</c:v>
                </c:pt>
                <c:pt idx="2">
                  <c:v>195330000</c:v>
                </c:pt>
                <c:pt idx="3">
                  <c:v>177110000</c:v>
                </c:pt>
                <c:pt idx="4">
                  <c:v>160410000</c:v>
                </c:pt>
                <c:pt idx="5">
                  <c:v>144150000</c:v>
                </c:pt>
                <c:pt idx="6">
                  <c:v>130120000</c:v>
                </c:pt>
                <c:pt idx="7">
                  <c:v>116190000</c:v>
                </c:pt>
                <c:pt idx="8">
                  <c:v>103800000</c:v>
                </c:pt>
                <c:pt idx="9">
                  <c:v>92015000</c:v>
                </c:pt>
                <c:pt idx="10">
                  <c:v>81639000</c:v>
                </c:pt>
                <c:pt idx="11">
                  <c:v>71803000</c:v>
                </c:pt>
                <c:pt idx="12">
                  <c:v>63002000</c:v>
                </c:pt>
                <c:pt idx="13">
                  <c:v>55138000</c:v>
                </c:pt>
                <c:pt idx="14">
                  <c:v>48057000</c:v>
                </c:pt>
                <c:pt idx="15">
                  <c:v>41840000</c:v>
                </c:pt>
                <c:pt idx="16">
                  <c:v>36464000</c:v>
                </c:pt>
                <c:pt idx="17">
                  <c:v>31655000</c:v>
                </c:pt>
                <c:pt idx="18">
                  <c:v>27448000</c:v>
                </c:pt>
                <c:pt idx="19">
                  <c:v>126630000</c:v>
                </c:pt>
                <c:pt idx="20">
                  <c:v>111850000</c:v>
                </c:pt>
                <c:pt idx="21">
                  <c:v>98910000</c:v>
                </c:pt>
                <c:pt idx="22">
                  <c:v>87219000</c:v>
                </c:pt>
                <c:pt idx="23">
                  <c:v>76702000</c:v>
                </c:pt>
                <c:pt idx="24">
                  <c:v>67169000</c:v>
                </c:pt>
                <c:pt idx="25">
                  <c:v>58705000</c:v>
                </c:pt>
                <c:pt idx="26">
                  <c:v>51037000</c:v>
                </c:pt>
                <c:pt idx="27">
                  <c:v>44287000</c:v>
                </c:pt>
                <c:pt idx="28">
                  <c:v>38227000</c:v>
                </c:pt>
                <c:pt idx="29">
                  <c:v>32877000</c:v>
                </c:pt>
                <c:pt idx="30">
                  <c:v>28116000</c:v>
                </c:pt>
                <c:pt idx="31">
                  <c:v>23958000</c:v>
                </c:pt>
                <c:pt idx="32">
                  <c:v>20323000</c:v>
                </c:pt>
                <c:pt idx="33">
                  <c:v>17135000</c:v>
                </c:pt>
                <c:pt idx="34">
                  <c:v>14349000</c:v>
                </c:pt>
                <c:pt idx="35">
                  <c:v>11928000</c:v>
                </c:pt>
                <c:pt idx="36">
                  <c:v>9893400</c:v>
                </c:pt>
                <c:pt idx="37">
                  <c:v>8210800</c:v>
                </c:pt>
                <c:pt idx="38">
                  <c:v>54475000</c:v>
                </c:pt>
                <c:pt idx="39">
                  <c:v>46398000</c:v>
                </c:pt>
                <c:pt idx="40">
                  <c:v>39495000</c:v>
                </c:pt>
                <c:pt idx="41">
                  <c:v>33589000</c:v>
                </c:pt>
                <c:pt idx="42">
                  <c:v>28501000</c:v>
                </c:pt>
                <c:pt idx="43">
                  <c:v>24073000</c:v>
                </c:pt>
                <c:pt idx="44">
                  <c:v>20260000</c:v>
                </c:pt>
                <c:pt idx="45">
                  <c:v>16966000</c:v>
                </c:pt>
                <c:pt idx="46">
                  <c:v>14123000</c:v>
                </c:pt>
                <c:pt idx="47">
                  <c:v>11714000</c:v>
                </c:pt>
                <c:pt idx="48">
                  <c:v>9679900</c:v>
                </c:pt>
                <c:pt idx="49">
                  <c:v>7945200</c:v>
                </c:pt>
                <c:pt idx="50">
                  <c:v>6489300</c:v>
                </c:pt>
                <c:pt idx="51">
                  <c:v>5257600</c:v>
                </c:pt>
                <c:pt idx="52">
                  <c:v>4232300</c:v>
                </c:pt>
                <c:pt idx="53">
                  <c:v>3374600</c:v>
                </c:pt>
                <c:pt idx="54">
                  <c:v>2664000</c:v>
                </c:pt>
                <c:pt idx="55">
                  <c:v>2093300</c:v>
                </c:pt>
                <c:pt idx="56">
                  <c:v>1641600</c:v>
                </c:pt>
                <c:pt idx="57">
                  <c:v>19613000</c:v>
                </c:pt>
                <c:pt idx="58">
                  <c:v>16161000</c:v>
                </c:pt>
                <c:pt idx="59">
                  <c:v>13232000</c:v>
                </c:pt>
                <c:pt idx="60">
                  <c:v>10794000</c:v>
                </c:pt>
                <c:pt idx="61">
                  <c:v>8768600</c:v>
                </c:pt>
                <c:pt idx="62">
                  <c:v>7083800</c:v>
                </c:pt>
                <c:pt idx="63">
                  <c:v>5701200</c:v>
                </c:pt>
                <c:pt idx="64">
                  <c:v>4563900</c:v>
                </c:pt>
                <c:pt idx="65">
                  <c:v>3631700</c:v>
                </c:pt>
                <c:pt idx="66">
                  <c:v>2874000</c:v>
                </c:pt>
                <c:pt idx="67">
                  <c:v>2258500</c:v>
                </c:pt>
                <c:pt idx="68">
                  <c:v>1762000</c:v>
                </c:pt>
                <c:pt idx="69">
                  <c:v>1364800</c:v>
                </c:pt>
                <c:pt idx="70">
                  <c:v>1050700</c:v>
                </c:pt>
                <c:pt idx="71" formatCode="General">
                  <c:v>800710</c:v>
                </c:pt>
                <c:pt idx="72" formatCode="General">
                  <c:v>604700</c:v>
                </c:pt>
                <c:pt idx="73" formatCode="General">
                  <c:v>451500</c:v>
                </c:pt>
                <c:pt idx="74" formatCode="General">
                  <c:v>335600</c:v>
                </c:pt>
                <c:pt idx="75" formatCode="General">
                  <c:v>249600</c:v>
                </c:pt>
                <c:pt idx="76">
                  <c:v>5861400</c:v>
                </c:pt>
                <c:pt idx="77">
                  <c:v>4986500</c:v>
                </c:pt>
                <c:pt idx="78">
                  <c:v>4020700</c:v>
                </c:pt>
                <c:pt idx="79">
                  <c:v>3171200</c:v>
                </c:pt>
                <c:pt idx="80">
                  <c:v>2475300</c:v>
                </c:pt>
                <c:pt idx="81">
                  <c:v>1917900</c:v>
                </c:pt>
                <c:pt idx="82">
                  <c:v>1474200</c:v>
                </c:pt>
                <c:pt idx="83">
                  <c:v>1126100</c:v>
                </c:pt>
                <c:pt idx="84" formatCode="General">
                  <c:v>855190</c:v>
                </c:pt>
                <c:pt idx="85" formatCode="General">
                  <c:v>644850</c:v>
                </c:pt>
                <c:pt idx="86" formatCode="General">
                  <c:v>482970</c:v>
                </c:pt>
                <c:pt idx="87" formatCode="General">
                  <c:v>359780</c:v>
                </c:pt>
                <c:pt idx="88" formatCode="General">
                  <c:v>266180</c:v>
                </c:pt>
                <c:pt idx="89" formatCode="General">
                  <c:v>195190</c:v>
                </c:pt>
                <c:pt idx="90" formatCode="General">
                  <c:v>141780</c:v>
                </c:pt>
                <c:pt idx="91" formatCode="General">
                  <c:v>101820</c:v>
                </c:pt>
                <c:pt idx="92" formatCode="General">
                  <c:v>72725</c:v>
                </c:pt>
                <c:pt idx="93" formatCode="General">
                  <c:v>51851</c:v>
                </c:pt>
                <c:pt idx="94" formatCode="General">
                  <c:v>36568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'320h'!$A$2:$A$96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'320h'!$G$2:$G$96</c:f>
              <c:numCache>
                <c:formatCode>General</c:formatCode>
                <c:ptCount val="95"/>
                <c:pt idx="0">
                  <c:v>234034019.57396454</c:v>
                </c:pt>
                <c:pt idx="1">
                  <c:v>223614068.38086829</c:v>
                </c:pt>
                <c:pt idx="2">
                  <c:v>205089353.79739341</c:v>
                </c:pt>
                <c:pt idx="3">
                  <c:v>181542095.41072762</c:v>
                </c:pt>
                <c:pt idx="4">
                  <c:v>160475682.46316892</c:v>
                </c:pt>
                <c:pt idx="5">
                  <c:v>145403217.16353542</c:v>
                </c:pt>
                <c:pt idx="6">
                  <c:v>132914814.89325026</c:v>
                </c:pt>
                <c:pt idx="7">
                  <c:v>118970048.66818753</c:v>
                </c:pt>
                <c:pt idx="8">
                  <c:v>103806926.29141805</c:v>
                </c:pt>
                <c:pt idx="9">
                  <c:v>91443313.592487961</c:v>
                </c:pt>
                <c:pt idx="10">
                  <c:v>82526527.914573938</c:v>
                </c:pt>
                <c:pt idx="11">
                  <c:v>74586377.926169917</c:v>
                </c:pt>
                <c:pt idx="12">
                  <c:v>65397528.462276928</c:v>
                </c:pt>
                <c:pt idx="13">
                  <c:v>55598775.404216051</c:v>
                </c:pt>
                <c:pt idx="14">
                  <c:v>47456888.330230497</c:v>
                </c:pt>
                <c:pt idx="15">
                  <c:v>41793020.324911125</c:v>
                </c:pt>
                <c:pt idx="16">
                  <c:v>36952521.022555299</c:v>
                </c:pt>
                <c:pt idx="17">
                  <c:v>31573458.293769106</c:v>
                </c:pt>
                <c:pt idx="18">
                  <c:v>25976152.540459137</c:v>
                </c:pt>
                <c:pt idx="19">
                  <c:v>123191903.03924955</c:v>
                </c:pt>
                <c:pt idx="20">
                  <c:v>108155243.91863318</c:v>
                </c:pt>
                <c:pt idx="21">
                  <c:v>94573028.512443602</c:v>
                </c:pt>
                <c:pt idx="22">
                  <c:v>84809606.500888899</c:v>
                </c:pt>
                <c:pt idx="23">
                  <c:v>76920788.685363501</c:v>
                </c:pt>
                <c:pt idx="24">
                  <c:v>68159751.501242906</c:v>
                </c:pt>
                <c:pt idx="25">
                  <c:v>58200339.375406921</c:v>
                </c:pt>
                <c:pt idx="26">
                  <c:v>49448351.579428658</c:v>
                </c:pt>
                <c:pt idx="27">
                  <c:v>43171011.932643548</c:v>
                </c:pt>
                <c:pt idx="28">
                  <c:v>38332371.596001923</c:v>
                </c:pt>
                <c:pt idx="29">
                  <c:v>33149695.526059706</c:v>
                </c:pt>
                <c:pt idx="30">
                  <c:v>27466321.183572631</c:v>
                </c:pt>
                <c:pt idx="31">
                  <c:v>22648546.786293745</c:v>
                </c:pt>
                <c:pt idx="32">
                  <c:v>19280043.246263843</c:v>
                </c:pt>
                <c:pt idx="33">
                  <c:v>16653812.701053271</c:v>
                </c:pt>
                <c:pt idx="34">
                  <c:v>13996056.28277012</c:v>
                </c:pt>
                <c:pt idx="35">
                  <c:v>11212023.188094575</c:v>
                </c:pt>
                <c:pt idx="36">
                  <c:v>8885152.9208339397</c:v>
                </c:pt>
                <c:pt idx="37">
                  <c:v>7256901.8249554411</c:v>
                </c:pt>
                <c:pt idx="38">
                  <c:v>50993942.793336228</c:v>
                </c:pt>
                <c:pt idx="39">
                  <c:v>44302302.40619085</c:v>
                </c:pt>
                <c:pt idx="40">
                  <c:v>39278511.495427117</c:v>
                </c:pt>
                <c:pt idx="41">
                  <c:v>34232443.783052117</c:v>
                </c:pt>
                <c:pt idx="42">
                  <c:v>28575698.073863029</c:v>
                </c:pt>
                <c:pt idx="43">
                  <c:v>23479998.708696444</c:v>
                </c:pt>
                <c:pt idx="44">
                  <c:v>19820476.560121089</c:v>
                </c:pt>
                <c:pt idx="45">
                  <c:v>17145240.563068479</c:v>
                </c:pt>
                <c:pt idx="46">
                  <c:v>14511179.871538537</c:v>
                </c:pt>
                <c:pt idx="47">
                  <c:v>11735922.538068261</c:v>
                </c:pt>
                <c:pt idx="48">
                  <c:v>9279073.6446000878</c:v>
                </c:pt>
                <c:pt idx="49">
                  <c:v>7523017.1490415735</c:v>
                </c:pt>
                <c:pt idx="50">
                  <c:v>6288113.9880549973</c:v>
                </c:pt>
                <c:pt idx="51">
                  <c:v>5166841.9502384467</c:v>
                </c:pt>
                <c:pt idx="52">
                  <c:v>4015062.6861665053</c:v>
                </c:pt>
                <c:pt idx="53">
                  <c:v>3042148.4670293895</c:v>
                </c:pt>
                <c:pt idx="54">
                  <c:v>2358032.691241987</c:v>
                </c:pt>
                <c:pt idx="55">
                  <c:v>1888988.976120746</c:v>
                </c:pt>
                <c:pt idx="56">
                  <c:v>1490977.8049288092</c:v>
                </c:pt>
                <c:pt idx="57">
                  <c:v>18882282.785585176</c:v>
                </c:pt>
                <c:pt idx="58">
                  <c:v>16319339.599113131</c:v>
                </c:pt>
                <c:pt idx="59">
                  <c:v>13611230.627322193</c:v>
                </c:pt>
                <c:pt idx="60">
                  <c:v>10857226.677004505</c:v>
                </c:pt>
                <c:pt idx="61">
                  <c:v>8615377.1877259426</c:v>
                </c:pt>
                <c:pt idx="62">
                  <c:v>7080851.0475564133</c:v>
                </c:pt>
                <c:pt idx="63">
                  <c:v>5912388.4541387623</c:v>
                </c:pt>
                <c:pt idx="64">
                  <c:v>4771230.0609282758</c:v>
                </c:pt>
                <c:pt idx="65">
                  <c:v>3653267.7214034926</c:v>
                </c:pt>
                <c:pt idx="66">
                  <c:v>2781719.4994852953</c:v>
                </c:pt>
                <c:pt idx="67">
                  <c:v>2185535.7423941386</c:v>
                </c:pt>
                <c:pt idx="68">
                  <c:v>1750794.993116322</c:v>
                </c:pt>
                <c:pt idx="69">
                  <c:v>1364670.0266994548</c:v>
                </c:pt>
                <c:pt idx="70">
                  <c:v>1014743.6881926837</c:v>
                </c:pt>
                <c:pt idx="71">
                  <c:v>740256.37187837542</c:v>
                </c:pt>
                <c:pt idx="72">
                  <c:v>557736.44542559562</c:v>
                </c:pt>
                <c:pt idx="73">
                  <c:v>429598.72748085385</c:v>
                </c:pt>
                <c:pt idx="74">
                  <c:v>322576.87405873212</c:v>
                </c:pt>
                <c:pt idx="75">
                  <c:v>229642.87418392158</c:v>
                </c:pt>
                <c:pt idx="76">
                  <c:v>6669562.0157641135</c:v>
                </c:pt>
                <c:pt idx="77">
                  <c:v>5538594.5793811409</c:v>
                </c:pt>
                <c:pt idx="78">
                  <c:v>4383862.4816427091</c:v>
                </c:pt>
                <c:pt idx="79">
                  <c:v>3333426.419967636</c:v>
                </c:pt>
                <c:pt idx="80">
                  <c:v>2551626.0891481945</c:v>
                </c:pt>
                <c:pt idx="81">
                  <c:v>2027003.02941002</c:v>
                </c:pt>
                <c:pt idx="82">
                  <c:v>1618140.4874811713</c:v>
                </c:pt>
                <c:pt idx="83">
                  <c:v>1238477.822075723</c:v>
                </c:pt>
                <c:pt idx="84">
                  <c:v>906658.9118581143</c:v>
                </c:pt>
                <c:pt idx="85">
                  <c:v>669830.4072605226</c:v>
                </c:pt>
                <c:pt idx="86">
                  <c:v>509779.93842942297</c:v>
                </c:pt>
                <c:pt idx="87">
                  <c:v>392007.20314270776</c:v>
                </c:pt>
                <c:pt idx="88">
                  <c:v>288674.07403077756</c:v>
                </c:pt>
                <c:pt idx="89">
                  <c:v>204048.11671395958</c:v>
                </c:pt>
                <c:pt idx="90">
                  <c:v>142157.45199476631</c:v>
                </c:pt>
                <c:pt idx="91">
                  <c:v>101864.17019698692</c:v>
                </c:pt>
                <c:pt idx="92">
                  <c:v>73987.918571383503</c:v>
                </c:pt>
                <c:pt idx="93">
                  <c:v>52611.613846988257</c:v>
                </c:pt>
                <c:pt idx="94">
                  <c:v>36285.603470113885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528384"/>
        <c:axId val="176534272"/>
      </c:scatterChart>
      <c:valAx>
        <c:axId val="176528384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6534272"/>
        <c:crosses val="autoZero"/>
        <c:crossBetween val="midCat"/>
      </c:valAx>
      <c:valAx>
        <c:axId val="176534272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765283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'50C'!$A$2:$A$96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'50C'!$B$2:$B$96</c:f>
              <c:numCache>
                <c:formatCode>0.00E+00</c:formatCode>
                <c:ptCount val="95"/>
                <c:pt idx="0">
                  <c:v>180660000</c:v>
                </c:pt>
                <c:pt idx="1">
                  <c:v>159840000</c:v>
                </c:pt>
                <c:pt idx="2">
                  <c:v>140890000</c:v>
                </c:pt>
                <c:pt idx="3">
                  <c:v>123640000</c:v>
                </c:pt>
                <c:pt idx="4">
                  <c:v>107480000</c:v>
                </c:pt>
                <c:pt idx="5">
                  <c:v>93043000</c:v>
                </c:pt>
                <c:pt idx="6">
                  <c:v>79873000</c:v>
                </c:pt>
                <c:pt idx="7">
                  <c:v>67979000</c:v>
                </c:pt>
                <c:pt idx="8">
                  <c:v>57500000</c:v>
                </c:pt>
                <c:pt idx="9">
                  <c:v>48199000</c:v>
                </c:pt>
                <c:pt idx="10">
                  <c:v>40173000</c:v>
                </c:pt>
                <c:pt idx="11">
                  <c:v>33136000</c:v>
                </c:pt>
                <c:pt idx="12">
                  <c:v>27134000</c:v>
                </c:pt>
                <c:pt idx="13">
                  <c:v>22071000</c:v>
                </c:pt>
                <c:pt idx="14">
                  <c:v>17791000</c:v>
                </c:pt>
                <c:pt idx="15">
                  <c:v>14365000</c:v>
                </c:pt>
                <c:pt idx="16">
                  <c:v>11575000</c:v>
                </c:pt>
                <c:pt idx="17">
                  <c:v>9252300</c:v>
                </c:pt>
                <c:pt idx="18">
                  <c:v>7347200</c:v>
                </c:pt>
                <c:pt idx="19">
                  <c:v>76158000</c:v>
                </c:pt>
                <c:pt idx="20">
                  <c:v>63794000</c:v>
                </c:pt>
                <c:pt idx="21">
                  <c:v>53230000</c:v>
                </c:pt>
                <c:pt idx="22">
                  <c:v>44146000</c:v>
                </c:pt>
                <c:pt idx="23">
                  <c:v>36397000</c:v>
                </c:pt>
                <c:pt idx="24">
                  <c:v>29768000</c:v>
                </c:pt>
                <c:pt idx="25">
                  <c:v>24142000</c:v>
                </c:pt>
                <c:pt idx="26">
                  <c:v>19430000</c:v>
                </c:pt>
                <c:pt idx="27">
                  <c:v>15525000</c:v>
                </c:pt>
                <c:pt idx="28">
                  <c:v>12294000</c:v>
                </c:pt>
                <c:pt idx="29">
                  <c:v>9645400</c:v>
                </c:pt>
                <c:pt idx="30">
                  <c:v>7494000</c:v>
                </c:pt>
                <c:pt idx="31">
                  <c:v>5756500</c:v>
                </c:pt>
                <c:pt idx="32">
                  <c:v>4369300</c:v>
                </c:pt>
                <c:pt idx="33">
                  <c:v>3280500</c:v>
                </c:pt>
                <c:pt idx="34">
                  <c:v>2421300</c:v>
                </c:pt>
                <c:pt idx="35">
                  <c:v>1762500</c:v>
                </c:pt>
                <c:pt idx="36">
                  <c:v>1275700</c:v>
                </c:pt>
                <c:pt idx="37" formatCode="General">
                  <c:v>922270</c:v>
                </c:pt>
                <c:pt idx="38">
                  <c:v>21862000</c:v>
                </c:pt>
                <c:pt idx="39">
                  <c:v>17274000</c:v>
                </c:pt>
                <c:pt idx="40">
                  <c:v>13518000</c:v>
                </c:pt>
                <c:pt idx="41">
                  <c:v>10496000</c:v>
                </c:pt>
                <c:pt idx="42">
                  <c:v>8084500</c:v>
                </c:pt>
                <c:pt idx="43">
                  <c:v>6168800</c:v>
                </c:pt>
                <c:pt idx="44">
                  <c:v>4657200</c:v>
                </c:pt>
                <c:pt idx="45">
                  <c:v>3470400</c:v>
                </c:pt>
                <c:pt idx="46">
                  <c:v>2551500</c:v>
                </c:pt>
                <c:pt idx="47">
                  <c:v>1861700</c:v>
                </c:pt>
                <c:pt idx="48">
                  <c:v>1346900</c:v>
                </c:pt>
                <c:pt idx="49" formatCode="General">
                  <c:v>965810</c:v>
                </c:pt>
                <c:pt idx="50" formatCode="General">
                  <c:v>685430</c:v>
                </c:pt>
                <c:pt idx="51" formatCode="General">
                  <c:v>481430</c:v>
                </c:pt>
                <c:pt idx="52" formatCode="General">
                  <c:v>333690</c:v>
                </c:pt>
                <c:pt idx="53" formatCode="General">
                  <c:v>227910</c:v>
                </c:pt>
                <c:pt idx="54" formatCode="General">
                  <c:v>154490</c:v>
                </c:pt>
                <c:pt idx="55" formatCode="General">
                  <c:v>104660</c:v>
                </c:pt>
                <c:pt idx="56" formatCode="General">
                  <c:v>69859</c:v>
                </c:pt>
                <c:pt idx="57">
                  <c:v>4303200</c:v>
                </c:pt>
                <c:pt idx="58">
                  <c:v>3487000</c:v>
                </c:pt>
                <c:pt idx="59">
                  <c:v>2591100</c:v>
                </c:pt>
                <c:pt idx="60">
                  <c:v>1886100</c:v>
                </c:pt>
                <c:pt idx="61">
                  <c:v>1349100</c:v>
                </c:pt>
                <c:pt idx="62" formatCode="General">
                  <c:v>955650</c:v>
                </c:pt>
                <c:pt idx="63" formatCode="General">
                  <c:v>670540</c:v>
                </c:pt>
                <c:pt idx="64" formatCode="General">
                  <c:v>465960</c:v>
                </c:pt>
                <c:pt idx="65" formatCode="General">
                  <c:v>321330</c:v>
                </c:pt>
                <c:pt idx="66" formatCode="General">
                  <c:v>219900</c:v>
                </c:pt>
                <c:pt idx="67" formatCode="General">
                  <c:v>149320</c:v>
                </c:pt>
                <c:pt idx="68" formatCode="General">
                  <c:v>100620</c:v>
                </c:pt>
                <c:pt idx="69" formatCode="General">
                  <c:v>67240</c:v>
                </c:pt>
                <c:pt idx="70" formatCode="General">
                  <c:v>44528</c:v>
                </c:pt>
                <c:pt idx="71" formatCode="General">
                  <c:v>29132</c:v>
                </c:pt>
                <c:pt idx="72" formatCode="General">
                  <c:v>18797</c:v>
                </c:pt>
                <c:pt idx="73" formatCode="General">
                  <c:v>12050</c:v>
                </c:pt>
                <c:pt idx="74" formatCode="General">
                  <c:v>7699.6</c:v>
                </c:pt>
                <c:pt idx="75" formatCode="General">
                  <c:v>4812.7</c:v>
                </c:pt>
                <c:pt idx="76" formatCode="General">
                  <c:v>739190</c:v>
                </c:pt>
                <c:pt idx="77" formatCode="General">
                  <c:v>599250</c:v>
                </c:pt>
                <c:pt idx="78" formatCode="General">
                  <c:v>447400</c:v>
                </c:pt>
                <c:pt idx="79" formatCode="General">
                  <c:v>313370</c:v>
                </c:pt>
                <c:pt idx="80" formatCode="General">
                  <c:v>214650</c:v>
                </c:pt>
                <c:pt idx="81" formatCode="General">
                  <c:v>145130</c:v>
                </c:pt>
                <c:pt idx="82" formatCode="General">
                  <c:v>97349</c:v>
                </c:pt>
                <c:pt idx="83" formatCode="General">
                  <c:v>64837</c:v>
                </c:pt>
                <c:pt idx="84" formatCode="General">
                  <c:v>42932</c:v>
                </c:pt>
                <c:pt idx="85" formatCode="General">
                  <c:v>28277</c:v>
                </c:pt>
                <c:pt idx="86" formatCode="General">
                  <c:v>18529</c:v>
                </c:pt>
                <c:pt idx="87" formatCode="General">
                  <c:v>12063</c:v>
                </c:pt>
                <c:pt idx="88" formatCode="General">
                  <c:v>7809.7</c:v>
                </c:pt>
                <c:pt idx="89" formatCode="General">
                  <c:v>5014.8999999999996</c:v>
                </c:pt>
                <c:pt idx="90" formatCode="General">
                  <c:v>3202.7</c:v>
                </c:pt>
                <c:pt idx="91" formatCode="General">
                  <c:v>2023.9</c:v>
                </c:pt>
                <c:pt idx="92" formatCode="General">
                  <c:v>1267.3</c:v>
                </c:pt>
                <c:pt idx="93" formatCode="General">
                  <c:v>793.4</c:v>
                </c:pt>
                <c:pt idx="94" formatCode="General">
                  <c:v>494.91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'50C'!$A$2:$A$96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'50C'!$G$2:$G$96</c:f>
              <c:numCache>
                <c:formatCode>General</c:formatCode>
                <c:ptCount val="95"/>
                <c:pt idx="0">
                  <c:v>175771288.93972823</c:v>
                </c:pt>
                <c:pt idx="1">
                  <c:v>166484344.32985687</c:v>
                </c:pt>
                <c:pt idx="2">
                  <c:v>149759598.63731322</c:v>
                </c:pt>
                <c:pt idx="3">
                  <c:v>127989263.79272664</c:v>
                </c:pt>
                <c:pt idx="4">
                  <c:v>107924092.21637751</c:v>
                </c:pt>
                <c:pt idx="5">
                  <c:v>93526018.405808687</c:v>
                </c:pt>
                <c:pt idx="6">
                  <c:v>82397347.963794127</c:v>
                </c:pt>
                <c:pt idx="7">
                  <c:v>70846381.861440986</c:v>
                </c:pt>
                <c:pt idx="8">
                  <c:v>58351876.878683254</c:v>
                </c:pt>
                <c:pt idx="9">
                  <c:v>47889385.346752189</c:v>
                </c:pt>
                <c:pt idx="10">
                  <c:v>40494624.572022595</c:v>
                </c:pt>
                <c:pt idx="11">
                  <c:v>34786235.523141272</c:v>
                </c:pt>
                <c:pt idx="12">
                  <c:v>29015392.649300791</c:v>
                </c:pt>
                <c:pt idx="13">
                  <c:v>23010460.91366227</c:v>
                </c:pt>
                <c:pt idx="14">
                  <c:v>17864181.882313188</c:v>
                </c:pt>
                <c:pt idx="15">
                  <c:v>14327557.335716482</c:v>
                </c:pt>
                <c:pt idx="16">
                  <c:v>11771571.003013093</c:v>
                </c:pt>
                <c:pt idx="17">
                  <c:v>9425076.9888643865</c:v>
                </c:pt>
                <c:pt idx="18">
                  <c:v>7116301.8602422504</c:v>
                </c:pt>
                <c:pt idx="19">
                  <c:v>74303651.753992081</c:v>
                </c:pt>
                <c:pt idx="20">
                  <c:v>61966277.057142407</c:v>
                </c:pt>
                <c:pt idx="21">
                  <c:v>50556505.405452527</c:v>
                </c:pt>
                <c:pt idx="22">
                  <c:v>42322245.961373694</c:v>
                </c:pt>
                <c:pt idx="23">
                  <c:v>36361794.37298204</c:v>
                </c:pt>
                <c:pt idx="24">
                  <c:v>30709936.155212097</c:v>
                </c:pt>
                <c:pt idx="25">
                  <c:v>24617450.187847018</c:v>
                </c:pt>
                <c:pt idx="26">
                  <c:v>19137842.287264157</c:v>
                </c:pt>
                <c:pt idx="27">
                  <c:v>15155688.315854302</c:v>
                </c:pt>
                <c:pt idx="28">
                  <c:v>12441669.781464113</c:v>
                </c:pt>
                <c:pt idx="29">
                  <c:v>10085367.216052223</c:v>
                </c:pt>
                <c:pt idx="30">
                  <c:v>7733268.9412835818</c:v>
                </c:pt>
                <c:pt idx="31">
                  <c:v>5710338.9636763688</c:v>
                </c:pt>
                <c:pt idx="32">
                  <c:v>4264731.9602458989</c:v>
                </c:pt>
                <c:pt idx="33">
                  <c:v>3277781.6215959755</c:v>
                </c:pt>
                <c:pt idx="34">
                  <c:v>2523996.0074377866</c:v>
                </c:pt>
                <c:pt idx="35">
                  <c:v>1856329.6840014723</c:v>
                </c:pt>
                <c:pt idx="36">
                  <c:v>1310251.1344078125</c:v>
                </c:pt>
                <c:pt idx="37">
                  <c:v>920356.04259475961</c:v>
                </c:pt>
                <c:pt idx="38">
                  <c:v>20121203.152087677</c:v>
                </c:pt>
                <c:pt idx="39">
                  <c:v>15857583.797972139</c:v>
                </c:pt>
                <c:pt idx="40">
                  <c:v>12926861.870764352</c:v>
                </c:pt>
                <c:pt idx="41">
                  <c:v>10548434.634401547</c:v>
                </c:pt>
                <c:pt idx="42">
                  <c:v>8189840.1735879313</c:v>
                </c:pt>
                <c:pt idx="43">
                  <c:v>6065984.2016118504</c:v>
                </c:pt>
                <c:pt idx="44">
                  <c:v>4492188.0157277202</c:v>
                </c:pt>
                <c:pt idx="45">
                  <c:v>3442695.1189919668</c:v>
                </c:pt>
                <c:pt idx="46">
                  <c:v>2656474.6653555874</c:v>
                </c:pt>
                <c:pt idx="47">
                  <c:v>1978682.6061053034</c:v>
                </c:pt>
                <c:pt idx="48">
                  <c:v>1403855.1916201147</c:v>
                </c:pt>
                <c:pt idx="49">
                  <c:v>983337.53702659835</c:v>
                </c:pt>
                <c:pt idx="50">
                  <c:v>707987.48321107193</c:v>
                </c:pt>
                <c:pt idx="51">
                  <c:v>517431.72959432751</c:v>
                </c:pt>
                <c:pt idx="52">
                  <c:v>365711.60210979934</c:v>
                </c:pt>
                <c:pt idx="53">
                  <c:v>248908.6063072813</c:v>
                </c:pt>
                <c:pt idx="54">
                  <c:v>166372.43215693568</c:v>
                </c:pt>
                <c:pt idx="55">
                  <c:v>112364.7473208858</c:v>
                </c:pt>
                <c:pt idx="56">
                  <c:v>76435.089690892928</c:v>
                </c:pt>
                <c:pt idx="57">
                  <c:v>4100839.2193587236</c:v>
                </c:pt>
                <c:pt idx="58">
                  <c:v>3171017.8349901559</c:v>
                </c:pt>
                <c:pt idx="59">
                  <c:v>2427707.7014184329</c:v>
                </c:pt>
                <c:pt idx="60">
                  <c:v>1773661.6115499872</c:v>
                </c:pt>
                <c:pt idx="61">
                  <c:v>1245765.0849935163</c:v>
                </c:pt>
                <c:pt idx="62">
                  <c:v>879392.17202495807</c:v>
                </c:pt>
                <c:pt idx="63">
                  <c:v>637281.64316561422</c:v>
                </c:pt>
                <c:pt idx="64">
                  <c:v>462163.71791336278</c:v>
                </c:pt>
                <c:pt idx="65">
                  <c:v>321906.59985587111</c:v>
                </c:pt>
                <c:pt idx="66">
                  <c:v>217648.576101243</c:v>
                </c:pt>
                <c:pt idx="67">
                  <c:v>145719.93014952168</c:v>
                </c:pt>
                <c:pt idx="68">
                  <c:v>98576.344195867481</c:v>
                </c:pt>
                <c:pt idx="69">
                  <c:v>67236.981001686872</c:v>
                </c:pt>
                <c:pt idx="70">
                  <c:v>45155.925060240348</c:v>
                </c:pt>
                <c:pt idx="71">
                  <c:v>29558.447673276816</c:v>
                </c:pt>
                <c:pt idx="72">
                  <c:v>19430.167781615502</c:v>
                </c:pt>
                <c:pt idx="73">
                  <c:v>12932.530080133547</c:v>
                </c:pt>
                <c:pt idx="74">
                  <c:v>8638.2708323150891</c:v>
                </c:pt>
                <c:pt idx="75">
                  <c:v>5644.5933035666512</c:v>
                </c:pt>
                <c:pt idx="76">
                  <c:v>787201.53457923874</c:v>
                </c:pt>
                <c:pt idx="77">
                  <c:v>574142.98881325929</c:v>
                </c:pt>
                <c:pt idx="78">
                  <c:v>411635.61166911997</c:v>
                </c:pt>
                <c:pt idx="79">
                  <c:v>283676.16544479679</c:v>
                </c:pt>
                <c:pt idx="80">
                  <c:v>189825.96362352456</c:v>
                </c:pt>
                <c:pt idx="81">
                  <c:v>127382.48118086804</c:v>
                </c:pt>
                <c:pt idx="82">
                  <c:v>86672.212528748219</c:v>
                </c:pt>
                <c:pt idx="83">
                  <c:v>58809.697105099076</c:v>
                </c:pt>
                <c:pt idx="84">
                  <c:v>38929.324152740395</c:v>
                </c:pt>
                <c:pt idx="85">
                  <c:v>25624.483007809824</c:v>
                </c:pt>
                <c:pt idx="86">
                  <c:v>16872.940454088774</c:v>
                </c:pt>
                <c:pt idx="87">
                  <c:v>11293.997540129461</c:v>
                </c:pt>
                <c:pt idx="88">
                  <c:v>7488.12156506063</c:v>
                </c:pt>
                <c:pt idx="89">
                  <c:v>4888.1032235096045</c:v>
                </c:pt>
                <c:pt idx="90">
                  <c:v>3109.2391374794215</c:v>
                </c:pt>
                <c:pt idx="91">
                  <c:v>1971.3455348935126</c:v>
                </c:pt>
                <c:pt idx="92">
                  <c:v>1247.6131752937279</c:v>
                </c:pt>
                <c:pt idx="93">
                  <c:v>789.06841866434297</c:v>
                </c:pt>
                <c:pt idx="94">
                  <c:v>494.64397465176143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671744"/>
        <c:axId val="176681728"/>
      </c:scatterChart>
      <c:valAx>
        <c:axId val="176671744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6681728"/>
        <c:crosses val="autoZero"/>
        <c:crossBetween val="midCat"/>
      </c:valAx>
      <c:valAx>
        <c:axId val="176681728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766717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'50C'!$A$2:$A$96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'50C'!$C$2:$C$96</c:f>
              <c:numCache>
                <c:formatCode>General</c:formatCode>
                <c:ptCount val="95"/>
                <c:pt idx="0">
                  <c:v>21.38</c:v>
                </c:pt>
                <c:pt idx="1">
                  <c:v>22.72</c:v>
                </c:pt>
                <c:pt idx="2">
                  <c:v>24.09</c:v>
                </c:pt>
                <c:pt idx="3">
                  <c:v>25.5</c:v>
                </c:pt>
                <c:pt idx="4">
                  <c:v>26.88</c:v>
                </c:pt>
                <c:pt idx="5">
                  <c:v>28.33</c:v>
                </c:pt>
                <c:pt idx="6">
                  <c:v>29.85</c:v>
                </c:pt>
                <c:pt idx="7">
                  <c:v>31.29</c:v>
                </c:pt>
                <c:pt idx="8">
                  <c:v>32.799999999999997</c:v>
                </c:pt>
                <c:pt idx="9">
                  <c:v>34.46</c:v>
                </c:pt>
                <c:pt idx="10">
                  <c:v>36.049999999999997</c:v>
                </c:pt>
                <c:pt idx="11">
                  <c:v>37.729999999999997</c:v>
                </c:pt>
                <c:pt idx="12">
                  <c:v>39.57</c:v>
                </c:pt>
                <c:pt idx="13">
                  <c:v>41.25</c:v>
                </c:pt>
                <c:pt idx="14">
                  <c:v>43.16</c:v>
                </c:pt>
                <c:pt idx="15">
                  <c:v>45.13</c:v>
                </c:pt>
                <c:pt idx="16">
                  <c:v>46.97</c:v>
                </c:pt>
                <c:pt idx="17">
                  <c:v>48.91</c:v>
                </c:pt>
                <c:pt idx="18">
                  <c:v>50.8</c:v>
                </c:pt>
                <c:pt idx="19">
                  <c:v>31.17</c:v>
                </c:pt>
                <c:pt idx="20">
                  <c:v>32.97</c:v>
                </c:pt>
                <c:pt idx="21">
                  <c:v>34.61</c:v>
                </c:pt>
                <c:pt idx="22">
                  <c:v>36.200000000000003</c:v>
                </c:pt>
                <c:pt idx="23">
                  <c:v>37.78</c:v>
                </c:pt>
                <c:pt idx="24">
                  <c:v>39.409999999999997</c:v>
                </c:pt>
                <c:pt idx="25">
                  <c:v>41.05</c:v>
                </c:pt>
                <c:pt idx="26">
                  <c:v>42.73</c:v>
                </c:pt>
                <c:pt idx="27">
                  <c:v>44.49</c:v>
                </c:pt>
                <c:pt idx="28">
                  <c:v>46.31</c:v>
                </c:pt>
                <c:pt idx="29">
                  <c:v>48.19</c:v>
                </c:pt>
                <c:pt idx="30">
                  <c:v>50.12</c:v>
                </c:pt>
                <c:pt idx="31">
                  <c:v>52.11</c:v>
                </c:pt>
                <c:pt idx="32">
                  <c:v>54.14</c:v>
                </c:pt>
                <c:pt idx="33">
                  <c:v>56.2</c:v>
                </c:pt>
                <c:pt idx="34">
                  <c:v>58.3</c:v>
                </c:pt>
                <c:pt idx="35">
                  <c:v>60.41</c:v>
                </c:pt>
                <c:pt idx="36">
                  <c:v>62.44</c:v>
                </c:pt>
                <c:pt idx="37">
                  <c:v>64.34</c:v>
                </c:pt>
                <c:pt idx="38">
                  <c:v>43.28</c:v>
                </c:pt>
                <c:pt idx="39">
                  <c:v>45.61</c:v>
                </c:pt>
                <c:pt idx="40">
                  <c:v>47.61</c:v>
                </c:pt>
                <c:pt idx="41">
                  <c:v>49.5</c:v>
                </c:pt>
                <c:pt idx="42">
                  <c:v>51.32</c:v>
                </c:pt>
                <c:pt idx="43">
                  <c:v>53.18</c:v>
                </c:pt>
                <c:pt idx="44">
                  <c:v>55.05</c:v>
                </c:pt>
                <c:pt idx="45">
                  <c:v>56.93</c:v>
                </c:pt>
                <c:pt idx="46">
                  <c:v>58.82</c:v>
                </c:pt>
                <c:pt idx="47">
                  <c:v>60.72</c:v>
                </c:pt>
                <c:pt idx="48">
                  <c:v>62.58</c:v>
                </c:pt>
                <c:pt idx="49">
                  <c:v>64.37</c:v>
                </c:pt>
                <c:pt idx="50">
                  <c:v>66.11</c:v>
                </c:pt>
                <c:pt idx="51">
                  <c:v>67.78</c:v>
                </c:pt>
                <c:pt idx="52">
                  <c:v>69.42</c:v>
                </c:pt>
                <c:pt idx="53">
                  <c:v>71.06</c:v>
                </c:pt>
                <c:pt idx="54">
                  <c:v>72.61</c:v>
                </c:pt>
                <c:pt idx="55">
                  <c:v>74.069999999999993</c:v>
                </c:pt>
                <c:pt idx="56">
                  <c:v>75.47</c:v>
                </c:pt>
                <c:pt idx="57">
                  <c:v>56.65</c:v>
                </c:pt>
                <c:pt idx="58">
                  <c:v>60.55</c:v>
                </c:pt>
                <c:pt idx="59">
                  <c:v>62.18</c:v>
                </c:pt>
                <c:pt idx="60">
                  <c:v>63.37</c:v>
                </c:pt>
                <c:pt idx="61">
                  <c:v>64.77</c:v>
                </c:pt>
                <c:pt idx="62">
                  <c:v>66.510000000000005</c:v>
                </c:pt>
                <c:pt idx="63">
                  <c:v>68.13</c:v>
                </c:pt>
                <c:pt idx="64">
                  <c:v>69.650000000000006</c:v>
                </c:pt>
                <c:pt idx="65">
                  <c:v>71.13</c:v>
                </c:pt>
                <c:pt idx="66">
                  <c:v>72.52</c:v>
                </c:pt>
                <c:pt idx="67">
                  <c:v>73.87</c:v>
                </c:pt>
                <c:pt idx="68">
                  <c:v>75.16</c:v>
                </c:pt>
                <c:pt idx="69">
                  <c:v>76.42</c:v>
                </c:pt>
                <c:pt idx="70">
                  <c:v>77.64</c:v>
                </c:pt>
                <c:pt idx="71">
                  <c:v>78.87</c:v>
                </c:pt>
                <c:pt idx="72">
                  <c:v>80.14</c:v>
                </c:pt>
                <c:pt idx="73">
                  <c:v>81.41</c:v>
                </c:pt>
                <c:pt idx="74">
                  <c:v>82.71</c:v>
                </c:pt>
                <c:pt idx="75">
                  <c:v>84.1</c:v>
                </c:pt>
                <c:pt idx="76">
                  <c:v>90</c:v>
                </c:pt>
                <c:pt idx="77">
                  <c:v>77.45</c:v>
                </c:pt>
                <c:pt idx="78">
                  <c:v>70.790000000000006</c:v>
                </c:pt>
                <c:pt idx="79">
                  <c:v>72.94</c:v>
                </c:pt>
                <c:pt idx="80">
                  <c:v>74.45</c:v>
                </c:pt>
                <c:pt idx="81">
                  <c:v>75.680000000000007</c:v>
                </c:pt>
                <c:pt idx="82">
                  <c:v>76.75</c:v>
                </c:pt>
                <c:pt idx="83">
                  <c:v>77.81</c:v>
                </c:pt>
                <c:pt idx="84">
                  <c:v>78.83</c:v>
                </c:pt>
                <c:pt idx="85">
                  <c:v>79.84</c:v>
                </c:pt>
                <c:pt idx="86">
                  <c:v>80.819999999999993</c:v>
                </c:pt>
                <c:pt idx="87">
                  <c:v>81.81</c:v>
                </c:pt>
                <c:pt idx="88">
                  <c:v>82.79</c:v>
                </c:pt>
                <c:pt idx="89">
                  <c:v>83.77</c:v>
                </c:pt>
                <c:pt idx="90">
                  <c:v>84.82</c:v>
                </c:pt>
                <c:pt idx="91">
                  <c:v>85.93</c:v>
                </c:pt>
                <c:pt idx="92">
                  <c:v>87.12</c:v>
                </c:pt>
                <c:pt idx="93">
                  <c:v>88.22</c:v>
                </c:pt>
                <c:pt idx="94">
                  <c:v>89.01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'50C'!$A$2:$A$96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'50C'!$H$2:$H$96</c:f>
              <c:numCache>
                <c:formatCode>General</c:formatCode>
                <c:ptCount val="95"/>
                <c:pt idx="0">
                  <c:v>10.55852448851857</c:v>
                </c:pt>
                <c:pt idx="1">
                  <c:v>15.673928934243037</c:v>
                </c:pt>
                <c:pt idx="2">
                  <c:v>21.381010409346867</c:v>
                </c:pt>
                <c:pt idx="3">
                  <c:v>25.543742401965027</c:v>
                </c:pt>
                <c:pt idx="4">
                  <c:v>26.894029994048154</c:v>
                </c:pt>
                <c:pt idx="5">
                  <c:v>27.02154707406255</c:v>
                </c:pt>
                <c:pt idx="6">
                  <c:v>28.46216170664735</c:v>
                </c:pt>
                <c:pt idx="7">
                  <c:v>31.480192744692463</c:v>
                </c:pt>
                <c:pt idx="8">
                  <c:v>33.913280136171018</c:v>
                </c:pt>
                <c:pt idx="9">
                  <c:v>34.129443122034722</c:v>
                </c:pt>
                <c:pt idx="10">
                  <c:v>33.712109646946907</c:v>
                </c:pt>
                <c:pt idx="11">
                  <c:v>35.271727128542537</c:v>
                </c:pt>
                <c:pt idx="12">
                  <c:v>38.956488280362386</c:v>
                </c:pt>
                <c:pt idx="13">
                  <c:v>42.235750634072197</c:v>
                </c:pt>
                <c:pt idx="14">
                  <c:v>43.073773678351728</c:v>
                </c:pt>
                <c:pt idx="15">
                  <c:v>42.680948212916014</c:v>
                </c:pt>
                <c:pt idx="16">
                  <c:v>44.061077440001853</c:v>
                </c:pt>
                <c:pt idx="17">
                  <c:v>47.915932693132618</c:v>
                </c:pt>
                <c:pt idx="18">
                  <c:v>51.854941655177576</c:v>
                </c:pt>
                <c:pt idx="19">
                  <c:v>30.558527305569836</c:v>
                </c:pt>
                <c:pt idx="20">
                  <c:v>33.411460086517202</c:v>
                </c:pt>
                <c:pt idx="21">
                  <c:v>34.252954505392687</c:v>
                </c:pt>
                <c:pt idx="22">
                  <c:v>33.721401991959667</c:v>
                </c:pt>
                <c:pt idx="23">
                  <c:v>34.549745914107334</c:v>
                </c:pt>
                <c:pt idx="24">
                  <c:v>37.816322392980155</c:v>
                </c:pt>
                <c:pt idx="25">
                  <c:v>41.541435302972168</c:v>
                </c:pt>
                <c:pt idx="26">
                  <c:v>43.085908474249088</c:v>
                </c:pt>
                <c:pt idx="27">
                  <c:v>42.725817269251039</c:v>
                </c:pt>
                <c:pt idx="28">
                  <c:v>43.383400288126218</c:v>
                </c:pt>
                <c:pt idx="29">
                  <c:v>46.690273946765856</c:v>
                </c:pt>
                <c:pt idx="30">
                  <c:v>50.93832292329553</c:v>
                </c:pt>
                <c:pt idx="31">
                  <c:v>53.224469858092291</c:v>
                </c:pt>
                <c:pt idx="32">
                  <c:v>53.260373103998887</c:v>
                </c:pt>
                <c:pt idx="33">
                  <c:v>53.58899891816197</c:v>
                </c:pt>
                <c:pt idx="34">
                  <c:v>56.34924516881685</c:v>
                </c:pt>
                <c:pt idx="35">
                  <c:v>60.39261474572865</c:v>
                </c:pt>
                <c:pt idx="36">
                  <c:v>63.093216758600789</c:v>
                </c:pt>
                <c:pt idx="37">
                  <c:v>63.704203896880607</c:v>
                </c:pt>
                <c:pt idx="38">
                  <c:v>42.994134568672457</c:v>
                </c:pt>
                <c:pt idx="39">
                  <c:v>42.822924048746323</c:v>
                </c:pt>
                <c:pt idx="40">
                  <c:v>43.04757248632486</c:v>
                </c:pt>
                <c:pt idx="41">
                  <c:v>45.870736679868173</c:v>
                </c:pt>
                <c:pt idx="42">
                  <c:v>50.176468713353295</c:v>
                </c:pt>
                <c:pt idx="43">
                  <c:v>52.993592228357116</c:v>
                </c:pt>
                <c:pt idx="44">
                  <c:v>53.329083713019003</c:v>
                </c:pt>
                <c:pt idx="45">
                  <c:v>53.359795346203526</c:v>
                </c:pt>
                <c:pt idx="46">
                  <c:v>55.662071954484588</c:v>
                </c:pt>
                <c:pt idx="47">
                  <c:v>59.641997799171662</c:v>
                </c:pt>
                <c:pt idx="48">
                  <c:v>62.750081024094108</c:v>
                </c:pt>
                <c:pt idx="49">
                  <c:v>63.691880000062952</c:v>
                </c:pt>
                <c:pt idx="50">
                  <c:v>63.861330447394977</c:v>
                </c:pt>
                <c:pt idx="51">
                  <c:v>65.574563793569226</c:v>
                </c:pt>
                <c:pt idx="52">
                  <c:v>69.010203299231108</c:v>
                </c:pt>
                <c:pt idx="53">
                  <c:v>72.09589376865874</c:v>
                </c:pt>
                <c:pt idx="54">
                  <c:v>73.584023780359388</c:v>
                </c:pt>
                <c:pt idx="55">
                  <c:v>74.015408212932499</c:v>
                </c:pt>
                <c:pt idx="56">
                  <c:v>74.898537268890948</c:v>
                </c:pt>
                <c:pt idx="57">
                  <c:v>53.213298574008832</c:v>
                </c:pt>
                <c:pt idx="58">
                  <c:v>53.802769552008016</c:v>
                </c:pt>
                <c:pt idx="59">
                  <c:v>56.889182243649309</c:v>
                </c:pt>
                <c:pt idx="60">
                  <c:v>60.883146392056176</c:v>
                </c:pt>
                <c:pt idx="61">
                  <c:v>63.288504716315003</c:v>
                </c:pt>
                <c:pt idx="62">
                  <c:v>63.704486516761825</c:v>
                </c:pt>
                <c:pt idx="63">
                  <c:v>64.194999493713411</c:v>
                </c:pt>
                <c:pt idx="64">
                  <c:v>66.634403419502235</c:v>
                </c:pt>
                <c:pt idx="65">
                  <c:v>70.201955181743273</c:v>
                </c:pt>
                <c:pt idx="66">
                  <c:v>72.780158623555508</c:v>
                </c:pt>
                <c:pt idx="67">
                  <c:v>73.773328040760916</c:v>
                </c:pt>
                <c:pt idx="68">
                  <c:v>74.201093379853802</c:v>
                </c:pt>
                <c:pt idx="69">
                  <c:v>75.417110557826376</c:v>
                </c:pt>
                <c:pt idx="70">
                  <c:v>77.213437108205596</c:v>
                </c:pt>
                <c:pt idx="71">
                  <c:v>78.458157765021781</c:v>
                </c:pt>
                <c:pt idx="72">
                  <c:v>78.76092064207505</c:v>
                </c:pt>
                <c:pt idx="73">
                  <c:v>79.020833487740717</c:v>
                </c:pt>
                <c:pt idx="74">
                  <c:v>80.290915489036962</c:v>
                </c:pt>
                <c:pt idx="75">
                  <c:v>82.376358661684321</c:v>
                </c:pt>
                <c:pt idx="76">
                  <c:v>63.726806540547464</c:v>
                </c:pt>
                <c:pt idx="77">
                  <c:v>64.770620860813935</c:v>
                </c:pt>
                <c:pt idx="78">
                  <c:v>67.813870031770335</c:v>
                </c:pt>
                <c:pt idx="79">
                  <c:v>71.226950974408297</c:v>
                </c:pt>
                <c:pt idx="80">
                  <c:v>73.274139501638203</c:v>
                </c:pt>
                <c:pt idx="81">
                  <c:v>73.898323055097066</c:v>
                </c:pt>
                <c:pt idx="82">
                  <c:v>74.493064773390529</c:v>
                </c:pt>
                <c:pt idx="83">
                  <c:v>76.026249656208734</c:v>
                </c:pt>
                <c:pt idx="84">
                  <c:v>77.76771455085624</c:v>
                </c:pt>
                <c:pt idx="85">
                  <c:v>78.641328972734144</c:v>
                </c:pt>
                <c:pt idx="86">
                  <c:v>78.787311352564686</c:v>
                </c:pt>
                <c:pt idx="87">
                  <c:v>79.315666179039823</c:v>
                </c:pt>
                <c:pt idx="88">
                  <c:v>80.963367209091516</c:v>
                </c:pt>
                <c:pt idx="89">
                  <c:v>83.059791709731925</c:v>
                </c:pt>
                <c:pt idx="90">
                  <c:v>84.798893557731247</c:v>
                </c:pt>
                <c:pt idx="91">
                  <c:v>85.918851787863829</c:v>
                </c:pt>
                <c:pt idx="92">
                  <c:v>86.703771899173987</c:v>
                </c:pt>
                <c:pt idx="93">
                  <c:v>87.423622535260577</c:v>
                </c:pt>
                <c:pt idx="94">
                  <c:v>88.076896434652369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761472"/>
        <c:axId val="176767360"/>
      </c:scatterChart>
      <c:valAx>
        <c:axId val="176761472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6767360"/>
        <c:crosses val="autoZero"/>
        <c:crossBetween val="midCat"/>
      </c:valAx>
      <c:valAx>
        <c:axId val="176767360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67614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'150C'!$A$2:$A$96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'150C'!$B$2:$B$96</c:f>
              <c:numCache>
                <c:formatCode>0.00E+00</c:formatCode>
                <c:ptCount val="95"/>
                <c:pt idx="0">
                  <c:v>237900000</c:v>
                </c:pt>
                <c:pt idx="1">
                  <c:v>216760000</c:v>
                </c:pt>
                <c:pt idx="2">
                  <c:v>197060000</c:v>
                </c:pt>
                <c:pt idx="3">
                  <c:v>179400000</c:v>
                </c:pt>
                <c:pt idx="4">
                  <c:v>162570000</c:v>
                </c:pt>
                <c:pt idx="5">
                  <c:v>147310000</c:v>
                </c:pt>
                <c:pt idx="6">
                  <c:v>132740000</c:v>
                </c:pt>
                <c:pt idx="7">
                  <c:v>119620000</c:v>
                </c:pt>
                <c:pt idx="8">
                  <c:v>107160000</c:v>
                </c:pt>
                <c:pt idx="9">
                  <c:v>95929000</c:v>
                </c:pt>
                <c:pt idx="10">
                  <c:v>85644000</c:v>
                </c:pt>
                <c:pt idx="11">
                  <c:v>76052000</c:v>
                </c:pt>
                <c:pt idx="12">
                  <c:v>67508000</c:v>
                </c:pt>
                <c:pt idx="13">
                  <c:v>59871000</c:v>
                </c:pt>
                <c:pt idx="14">
                  <c:v>52860000</c:v>
                </c:pt>
                <c:pt idx="15">
                  <c:v>46748000</c:v>
                </c:pt>
                <c:pt idx="16">
                  <c:v>41381000</c:v>
                </c:pt>
                <c:pt idx="17">
                  <c:v>36588000</c:v>
                </c:pt>
                <c:pt idx="18">
                  <c:v>32266000</c:v>
                </c:pt>
                <c:pt idx="19">
                  <c:v>130940000</c:v>
                </c:pt>
                <c:pt idx="20">
                  <c:v>116130000</c:v>
                </c:pt>
                <c:pt idx="21">
                  <c:v>103320000</c:v>
                </c:pt>
                <c:pt idx="22">
                  <c:v>91708000</c:v>
                </c:pt>
                <c:pt idx="23">
                  <c:v>81489000</c:v>
                </c:pt>
                <c:pt idx="24">
                  <c:v>72077000</c:v>
                </c:pt>
                <c:pt idx="25">
                  <c:v>63571000</c:v>
                </c:pt>
                <c:pt idx="26">
                  <c:v>56166000</c:v>
                </c:pt>
                <c:pt idx="27">
                  <c:v>49324000</c:v>
                </c:pt>
                <c:pt idx="28">
                  <c:v>43242000</c:v>
                </c:pt>
                <c:pt idx="29">
                  <c:v>37806000</c:v>
                </c:pt>
                <c:pt idx="30">
                  <c:v>33014000</c:v>
                </c:pt>
                <c:pt idx="31">
                  <c:v>28707000</c:v>
                </c:pt>
                <c:pt idx="32">
                  <c:v>24899000</c:v>
                </c:pt>
                <c:pt idx="33">
                  <c:v>21505000</c:v>
                </c:pt>
                <c:pt idx="34">
                  <c:v>18485000</c:v>
                </c:pt>
                <c:pt idx="35">
                  <c:v>15813000</c:v>
                </c:pt>
                <c:pt idx="36">
                  <c:v>13521000</c:v>
                </c:pt>
                <c:pt idx="37">
                  <c:v>11591000</c:v>
                </c:pt>
                <c:pt idx="38">
                  <c:v>60052000</c:v>
                </c:pt>
                <c:pt idx="39">
                  <c:v>51621000</c:v>
                </c:pt>
                <c:pt idx="40">
                  <c:v>44616000</c:v>
                </c:pt>
                <c:pt idx="41">
                  <c:v>38612000</c:v>
                </c:pt>
                <c:pt idx="42">
                  <c:v>33324000</c:v>
                </c:pt>
                <c:pt idx="43">
                  <c:v>28755000</c:v>
                </c:pt>
                <c:pt idx="44">
                  <c:v>24762000</c:v>
                </c:pt>
                <c:pt idx="45">
                  <c:v>21239000</c:v>
                </c:pt>
                <c:pt idx="46">
                  <c:v>18188000</c:v>
                </c:pt>
                <c:pt idx="47">
                  <c:v>15525000</c:v>
                </c:pt>
                <c:pt idx="48">
                  <c:v>13205000</c:v>
                </c:pt>
                <c:pt idx="49">
                  <c:v>11211000</c:v>
                </c:pt>
                <c:pt idx="50">
                  <c:v>9489300</c:v>
                </c:pt>
                <c:pt idx="51">
                  <c:v>7997000</c:v>
                </c:pt>
                <c:pt idx="52">
                  <c:v>6707800</c:v>
                </c:pt>
                <c:pt idx="53">
                  <c:v>5600500</c:v>
                </c:pt>
                <c:pt idx="54">
                  <c:v>4644400</c:v>
                </c:pt>
                <c:pt idx="55">
                  <c:v>3840000</c:v>
                </c:pt>
                <c:pt idx="56">
                  <c:v>3172700</c:v>
                </c:pt>
                <c:pt idx="57">
                  <c:v>24939000</c:v>
                </c:pt>
                <c:pt idx="58">
                  <c:v>20670000</c:v>
                </c:pt>
                <c:pt idx="59">
                  <c:v>17264000</c:v>
                </c:pt>
                <c:pt idx="60">
                  <c:v>14471000</c:v>
                </c:pt>
                <c:pt idx="61">
                  <c:v>12138000</c:v>
                </c:pt>
                <c:pt idx="62">
                  <c:v>10176000</c:v>
                </c:pt>
                <c:pt idx="63">
                  <c:v>8508600</c:v>
                </c:pt>
                <c:pt idx="64">
                  <c:v>7096700</c:v>
                </c:pt>
                <c:pt idx="65">
                  <c:v>5897400</c:v>
                </c:pt>
                <c:pt idx="66">
                  <c:v>4887500</c:v>
                </c:pt>
                <c:pt idx="67">
                  <c:v>4034900</c:v>
                </c:pt>
                <c:pt idx="68">
                  <c:v>3320100</c:v>
                </c:pt>
                <c:pt idx="69">
                  <c:v>2722300</c:v>
                </c:pt>
                <c:pt idx="70">
                  <c:v>2218800</c:v>
                </c:pt>
                <c:pt idx="71">
                  <c:v>1795500</c:v>
                </c:pt>
                <c:pt idx="72">
                  <c:v>1442200</c:v>
                </c:pt>
                <c:pt idx="73">
                  <c:v>1149900</c:v>
                </c:pt>
                <c:pt idx="74" formatCode="General">
                  <c:v>913000</c:v>
                </c:pt>
                <c:pt idx="75" formatCode="General">
                  <c:v>724250</c:v>
                </c:pt>
                <c:pt idx="76">
                  <c:v>10216000</c:v>
                </c:pt>
                <c:pt idx="77">
                  <c:v>8083200</c:v>
                </c:pt>
                <c:pt idx="78">
                  <c:v>6476400</c:v>
                </c:pt>
                <c:pt idx="79">
                  <c:v>5257800</c:v>
                </c:pt>
                <c:pt idx="80">
                  <c:v>4264400</c:v>
                </c:pt>
                <c:pt idx="81">
                  <c:v>3465200</c:v>
                </c:pt>
                <c:pt idx="82">
                  <c:v>2811500</c:v>
                </c:pt>
                <c:pt idx="83">
                  <c:v>2273500</c:v>
                </c:pt>
                <c:pt idx="84">
                  <c:v>1831200</c:v>
                </c:pt>
                <c:pt idx="85">
                  <c:v>1470800</c:v>
                </c:pt>
                <c:pt idx="86">
                  <c:v>1177100</c:v>
                </c:pt>
                <c:pt idx="87" formatCode="General">
                  <c:v>937140</c:v>
                </c:pt>
                <c:pt idx="88" formatCode="General">
                  <c:v>742360</c:v>
                </c:pt>
                <c:pt idx="89" formatCode="General">
                  <c:v>584350</c:v>
                </c:pt>
                <c:pt idx="90" formatCode="General">
                  <c:v>456890</c:v>
                </c:pt>
                <c:pt idx="91" formatCode="General">
                  <c:v>353760</c:v>
                </c:pt>
                <c:pt idx="92" formatCode="General">
                  <c:v>272260</c:v>
                </c:pt>
                <c:pt idx="93" formatCode="General">
                  <c:v>208450</c:v>
                </c:pt>
                <c:pt idx="94" formatCode="General">
                  <c:v>159630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'150C'!$A$2:$A$96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'150C'!$G$2:$G$96</c:f>
              <c:numCache>
                <c:formatCode>General</c:formatCode>
                <c:ptCount val="95"/>
                <c:pt idx="0">
                  <c:v>237608537.83304977</c:v>
                </c:pt>
                <c:pt idx="1">
                  <c:v>227067820.83795649</c:v>
                </c:pt>
                <c:pt idx="2">
                  <c:v>208334967.41641295</c:v>
                </c:pt>
                <c:pt idx="3">
                  <c:v>184542290.36475715</c:v>
                </c:pt>
                <c:pt idx="4">
                  <c:v>163298400.03363991</c:v>
                </c:pt>
                <c:pt idx="5">
                  <c:v>148184284.90441328</c:v>
                </c:pt>
                <c:pt idx="6">
                  <c:v>135815354.26703632</c:v>
                </c:pt>
                <c:pt idx="7">
                  <c:v>122180650.64590627</c:v>
                </c:pt>
                <c:pt idx="8">
                  <c:v>107494108.52700104</c:v>
                </c:pt>
                <c:pt idx="9">
                  <c:v>95599325.997184917</c:v>
                </c:pt>
                <c:pt idx="10">
                  <c:v>86995292.425308526</c:v>
                </c:pt>
                <c:pt idx="11">
                  <c:v>79200003.400820851</c:v>
                </c:pt>
                <c:pt idx="12">
                  <c:v>70079898.516989902</c:v>
                </c:pt>
                <c:pt idx="13">
                  <c:v>60384130.487947963</c:v>
                </c:pt>
                <c:pt idx="14">
                  <c:v>52390189.379730247</c:v>
                </c:pt>
                <c:pt idx="15">
                  <c:v>46809293.918338314</c:v>
                </c:pt>
                <c:pt idx="16">
                  <c:v>41919395.262058049</c:v>
                </c:pt>
                <c:pt idx="17">
                  <c:v>36396468.196226612</c:v>
                </c:pt>
                <c:pt idx="18">
                  <c:v>30681844.320029553</c:v>
                </c:pt>
                <c:pt idx="19">
                  <c:v>126293662.30576603</c:v>
                </c:pt>
                <c:pt idx="20">
                  <c:v>111692846.10486612</c:v>
                </c:pt>
                <c:pt idx="21">
                  <c:v>98606749.243711054</c:v>
                </c:pt>
                <c:pt idx="22">
                  <c:v>89209145.048077017</c:v>
                </c:pt>
                <c:pt idx="23">
                  <c:v>81506092.814605772</c:v>
                </c:pt>
                <c:pt idx="24">
                  <c:v>72823107.788337514</c:v>
                </c:pt>
                <c:pt idx="25">
                  <c:v>62950665.969088763</c:v>
                </c:pt>
                <c:pt idx="26">
                  <c:v>54341732.819439404</c:v>
                </c:pt>
                <c:pt idx="27">
                  <c:v>48176711.395448297</c:v>
                </c:pt>
                <c:pt idx="28">
                  <c:v>43326392.119259715</c:v>
                </c:pt>
                <c:pt idx="29">
                  <c:v>38016083.778511293</c:v>
                </c:pt>
                <c:pt idx="30">
                  <c:v>32195399.257119</c:v>
                </c:pt>
                <c:pt idx="31">
                  <c:v>27323864.271433625</c:v>
                </c:pt>
                <c:pt idx="32">
                  <c:v>23911244.45514321</c:v>
                </c:pt>
                <c:pt idx="33">
                  <c:v>21113374.349692155</c:v>
                </c:pt>
                <c:pt idx="34">
                  <c:v>18117068.722879343</c:v>
                </c:pt>
                <c:pt idx="35">
                  <c:v>14938683.883187501</c:v>
                </c:pt>
                <c:pt idx="36">
                  <c:v>12317005.053712728</c:v>
                </c:pt>
                <c:pt idx="37">
                  <c:v>10483008.042630792</c:v>
                </c:pt>
                <c:pt idx="38">
                  <c:v>55857261.843013965</c:v>
                </c:pt>
                <c:pt idx="39">
                  <c:v>49293105.230322666</c:v>
                </c:pt>
                <c:pt idx="40">
                  <c:v>44285759.761674039</c:v>
                </c:pt>
                <c:pt idx="41">
                  <c:v>39129140.985611677</c:v>
                </c:pt>
                <c:pt idx="42">
                  <c:v>33326303.641904455</c:v>
                </c:pt>
                <c:pt idx="43">
                  <c:v>28160729.919826791</c:v>
                </c:pt>
                <c:pt idx="44">
                  <c:v>24465911.507811509</c:v>
                </c:pt>
                <c:pt idx="45">
                  <c:v>21651961.055868842</c:v>
                </c:pt>
                <c:pt idx="46">
                  <c:v>18704645.064862326</c:v>
                </c:pt>
                <c:pt idx="47">
                  <c:v>15534712.876377929</c:v>
                </c:pt>
                <c:pt idx="48">
                  <c:v>12757990.386680113</c:v>
                </c:pt>
                <c:pt idx="49">
                  <c:v>10787270.104635434</c:v>
                </c:pt>
                <c:pt idx="50">
                  <c:v>9331775.4138923865</c:v>
                </c:pt>
                <c:pt idx="51">
                  <c:v>7895192.197492687</c:v>
                </c:pt>
                <c:pt idx="52">
                  <c:v>6369046.8333261656</c:v>
                </c:pt>
                <c:pt idx="53">
                  <c:v>5095191.7880734298</c:v>
                </c:pt>
                <c:pt idx="54">
                  <c:v>4209707.9964948166</c:v>
                </c:pt>
                <c:pt idx="55">
                  <c:v>3560705.4183089575</c:v>
                </c:pt>
                <c:pt idx="56">
                  <c:v>2932530.3040606431</c:v>
                </c:pt>
                <c:pt idx="57">
                  <c:v>23499401.552179724</c:v>
                </c:pt>
                <c:pt idx="58">
                  <c:v>20743136.160511881</c:v>
                </c:pt>
                <c:pt idx="59">
                  <c:v>17677303.825021047</c:v>
                </c:pt>
                <c:pt idx="60">
                  <c:v>14536126.535931436</c:v>
                </c:pt>
                <c:pt idx="61">
                  <c:v>12015276.198509378</c:v>
                </c:pt>
                <c:pt idx="62">
                  <c:v>10279529.272497835</c:v>
                </c:pt>
                <c:pt idx="63">
                  <c:v>8861383.2680558842</c:v>
                </c:pt>
                <c:pt idx="64">
                  <c:v>7372234.6067724405</c:v>
                </c:pt>
                <c:pt idx="65">
                  <c:v>5891904.4143907884</c:v>
                </c:pt>
                <c:pt idx="66">
                  <c:v>4759061.2477264432</c:v>
                </c:pt>
                <c:pt idx="67">
                  <c:v>3979699.9903344321</c:v>
                </c:pt>
                <c:pt idx="68">
                  <c:v>3350988.7312771427</c:v>
                </c:pt>
                <c:pt idx="69">
                  <c:v>2721036.5154471961</c:v>
                </c:pt>
                <c:pt idx="70">
                  <c:v>2125946.4596032379</c:v>
                </c:pt>
                <c:pt idx="71">
                  <c:v>1664167.6445619939</c:v>
                </c:pt>
                <c:pt idx="72">
                  <c:v>1355114.8009497493</c:v>
                </c:pt>
                <c:pt idx="73">
                  <c:v>1112207.9373463832</c:v>
                </c:pt>
                <c:pt idx="74">
                  <c:v>876645.66101532243</c:v>
                </c:pt>
                <c:pt idx="75">
                  <c:v>658376.59217423748</c:v>
                </c:pt>
                <c:pt idx="76">
                  <c:v>9795065.7269180715</c:v>
                </c:pt>
                <c:pt idx="77">
                  <c:v>8381325.4875373552</c:v>
                </c:pt>
                <c:pt idx="78">
                  <c:v>6858009.6291414192</c:v>
                </c:pt>
                <c:pt idx="79">
                  <c:v>5473335.4389296379</c:v>
                </c:pt>
                <c:pt idx="80">
                  <c:v>4462071.531033895</c:v>
                </c:pt>
                <c:pt idx="81">
                  <c:v>3760445.107810956</c:v>
                </c:pt>
                <c:pt idx="82">
                  <c:v>3140781.3240185492</c:v>
                </c:pt>
                <c:pt idx="83">
                  <c:v>2507003.2108315346</c:v>
                </c:pt>
                <c:pt idx="84">
                  <c:v>1943008.3127793791</c:v>
                </c:pt>
                <c:pt idx="85">
                  <c:v>1546512.1352054926</c:v>
                </c:pt>
                <c:pt idx="86">
                  <c:v>1268711.4047525162</c:v>
                </c:pt>
                <c:pt idx="87">
                  <c:v>1032610.4495744023</c:v>
                </c:pt>
                <c:pt idx="88">
                  <c:v>797640.17227323097</c:v>
                </c:pt>
                <c:pt idx="89">
                  <c:v>598081.56340158824</c:v>
                </c:pt>
                <c:pt idx="90">
                  <c:v>454058.02789485431</c:v>
                </c:pt>
                <c:pt idx="91">
                  <c:v>358455.96455703716</c:v>
                </c:pt>
                <c:pt idx="92">
                  <c:v>282679.18434008275</c:v>
                </c:pt>
                <c:pt idx="93">
                  <c:v>214850.66821227569</c:v>
                </c:pt>
                <c:pt idx="94">
                  <c:v>159600.85196989789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810624"/>
        <c:axId val="176820608"/>
      </c:scatterChart>
      <c:valAx>
        <c:axId val="176810624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6820608"/>
        <c:crosses val="autoZero"/>
        <c:crossBetween val="midCat"/>
      </c:valAx>
      <c:valAx>
        <c:axId val="176820608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768106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'150C'!$A$2:$A$96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'150C'!$C$2:$C$96</c:f>
              <c:numCache>
                <c:formatCode>General</c:formatCode>
                <c:ptCount val="95"/>
                <c:pt idx="0">
                  <c:v>16.190000000000001</c:v>
                </c:pt>
                <c:pt idx="1">
                  <c:v>16.91</c:v>
                </c:pt>
                <c:pt idx="2">
                  <c:v>17.399999999999999</c:v>
                </c:pt>
                <c:pt idx="3">
                  <c:v>18.09</c:v>
                </c:pt>
                <c:pt idx="4">
                  <c:v>18.55</c:v>
                </c:pt>
                <c:pt idx="5">
                  <c:v>19.149999999999999</c:v>
                </c:pt>
                <c:pt idx="6">
                  <c:v>19.77</c:v>
                </c:pt>
                <c:pt idx="7">
                  <c:v>20.27</c:v>
                </c:pt>
                <c:pt idx="8">
                  <c:v>20.83</c:v>
                </c:pt>
                <c:pt idx="9">
                  <c:v>21.22</c:v>
                </c:pt>
                <c:pt idx="10">
                  <c:v>22.06</c:v>
                </c:pt>
                <c:pt idx="11">
                  <c:v>22.68</c:v>
                </c:pt>
                <c:pt idx="12">
                  <c:v>23.28</c:v>
                </c:pt>
                <c:pt idx="13">
                  <c:v>23.97</c:v>
                </c:pt>
                <c:pt idx="14">
                  <c:v>24.67</c:v>
                </c:pt>
                <c:pt idx="15">
                  <c:v>25.49</c:v>
                </c:pt>
                <c:pt idx="16">
                  <c:v>26.05</c:v>
                </c:pt>
                <c:pt idx="17">
                  <c:v>26.93</c:v>
                </c:pt>
                <c:pt idx="18">
                  <c:v>27.75</c:v>
                </c:pt>
                <c:pt idx="19">
                  <c:v>20.8</c:v>
                </c:pt>
                <c:pt idx="20">
                  <c:v>21.44</c:v>
                </c:pt>
                <c:pt idx="21">
                  <c:v>22.02</c:v>
                </c:pt>
                <c:pt idx="22">
                  <c:v>22.49</c:v>
                </c:pt>
                <c:pt idx="23">
                  <c:v>23.01</c:v>
                </c:pt>
                <c:pt idx="24">
                  <c:v>23.51</c:v>
                </c:pt>
                <c:pt idx="25">
                  <c:v>23.89</c:v>
                </c:pt>
                <c:pt idx="26">
                  <c:v>24.51</c:v>
                </c:pt>
                <c:pt idx="27">
                  <c:v>25.05</c:v>
                </c:pt>
                <c:pt idx="28">
                  <c:v>25.57</c:v>
                </c:pt>
                <c:pt idx="29">
                  <c:v>26.17</c:v>
                </c:pt>
                <c:pt idx="30">
                  <c:v>26.82</c:v>
                </c:pt>
                <c:pt idx="31">
                  <c:v>27.51</c:v>
                </c:pt>
                <c:pt idx="32">
                  <c:v>28.2</c:v>
                </c:pt>
                <c:pt idx="33">
                  <c:v>28.98</c:v>
                </c:pt>
                <c:pt idx="34">
                  <c:v>29.82</c:v>
                </c:pt>
                <c:pt idx="35">
                  <c:v>30.7</c:v>
                </c:pt>
                <c:pt idx="36">
                  <c:v>31.65</c:v>
                </c:pt>
                <c:pt idx="37">
                  <c:v>32.6</c:v>
                </c:pt>
                <c:pt idx="38">
                  <c:v>25.43</c:v>
                </c:pt>
                <c:pt idx="39">
                  <c:v>26.35</c:v>
                </c:pt>
                <c:pt idx="40">
                  <c:v>26.95</c:v>
                </c:pt>
                <c:pt idx="41">
                  <c:v>27.48</c:v>
                </c:pt>
                <c:pt idx="42">
                  <c:v>27.98</c:v>
                </c:pt>
                <c:pt idx="43">
                  <c:v>28.48</c:v>
                </c:pt>
                <c:pt idx="44">
                  <c:v>28.97</c:v>
                </c:pt>
                <c:pt idx="45">
                  <c:v>29.6</c:v>
                </c:pt>
                <c:pt idx="46">
                  <c:v>30.11</c:v>
                </c:pt>
                <c:pt idx="47">
                  <c:v>30.85</c:v>
                </c:pt>
                <c:pt idx="48">
                  <c:v>31.5</c:v>
                </c:pt>
                <c:pt idx="49">
                  <c:v>32.270000000000003</c:v>
                </c:pt>
                <c:pt idx="50">
                  <c:v>33</c:v>
                </c:pt>
                <c:pt idx="51">
                  <c:v>33.880000000000003</c:v>
                </c:pt>
                <c:pt idx="52">
                  <c:v>34.729999999999997</c:v>
                </c:pt>
                <c:pt idx="53">
                  <c:v>35.74</c:v>
                </c:pt>
                <c:pt idx="54">
                  <c:v>36.799999999999997</c:v>
                </c:pt>
                <c:pt idx="55">
                  <c:v>37.909999999999997</c:v>
                </c:pt>
                <c:pt idx="56">
                  <c:v>39.020000000000003</c:v>
                </c:pt>
                <c:pt idx="57">
                  <c:v>29.35</c:v>
                </c:pt>
                <c:pt idx="58">
                  <c:v>31.03</c:v>
                </c:pt>
                <c:pt idx="59">
                  <c:v>32.06</c:v>
                </c:pt>
                <c:pt idx="60">
                  <c:v>32.78</c:v>
                </c:pt>
                <c:pt idx="61">
                  <c:v>33.43</c:v>
                </c:pt>
                <c:pt idx="62">
                  <c:v>34.03</c:v>
                </c:pt>
                <c:pt idx="63">
                  <c:v>34.659999999999997</c:v>
                </c:pt>
                <c:pt idx="64">
                  <c:v>35.369999999999997</c:v>
                </c:pt>
                <c:pt idx="65">
                  <c:v>36.049999999999997</c:v>
                </c:pt>
                <c:pt idx="66">
                  <c:v>36.81</c:v>
                </c:pt>
                <c:pt idx="67">
                  <c:v>37.619999999999997</c:v>
                </c:pt>
                <c:pt idx="68">
                  <c:v>38.5</c:v>
                </c:pt>
                <c:pt idx="69">
                  <c:v>39.409999999999997</c:v>
                </c:pt>
                <c:pt idx="70">
                  <c:v>40.4</c:v>
                </c:pt>
                <c:pt idx="71">
                  <c:v>41.46</c:v>
                </c:pt>
                <c:pt idx="72">
                  <c:v>42.59</c:v>
                </c:pt>
                <c:pt idx="73">
                  <c:v>43.8</c:v>
                </c:pt>
                <c:pt idx="74">
                  <c:v>45.04</c:v>
                </c:pt>
                <c:pt idx="75">
                  <c:v>46.3</c:v>
                </c:pt>
                <c:pt idx="76">
                  <c:v>30.88</c:v>
                </c:pt>
                <c:pt idx="77">
                  <c:v>34.68</c:v>
                </c:pt>
                <c:pt idx="78">
                  <c:v>36.700000000000003</c:v>
                </c:pt>
                <c:pt idx="79">
                  <c:v>37.869999999999997</c:v>
                </c:pt>
                <c:pt idx="80">
                  <c:v>38.840000000000003</c:v>
                </c:pt>
                <c:pt idx="81">
                  <c:v>39.630000000000003</c:v>
                </c:pt>
                <c:pt idx="82">
                  <c:v>40.409999999999997</c:v>
                </c:pt>
                <c:pt idx="83">
                  <c:v>41.18</c:v>
                </c:pt>
                <c:pt idx="84">
                  <c:v>42.01</c:v>
                </c:pt>
                <c:pt idx="85">
                  <c:v>42.88</c:v>
                </c:pt>
                <c:pt idx="86">
                  <c:v>43.8</c:v>
                </c:pt>
                <c:pt idx="87">
                  <c:v>44.8</c:v>
                </c:pt>
                <c:pt idx="88">
                  <c:v>45.83</c:v>
                </c:pt>
                <c:pt idx="89">
                  <c:v>46.94</c:v>
                </c:pt>
                <c:pt idx="90">
                  <c:v>48.17</c:v>
                </c:pt>
                <c:pt idx="91">
                  <c:v>49.4</c:v>
                </c:pt>
                <c:pt idx="92">
                  <c:v>50.79</c:v>
                </c:pt>
                <c:pt idx="93">
                  <c:v>52.23</c:v>
                </c:pt>
                <c:pt idx="94">
                  <c:v>53.64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'150C'!$A$2:$A$96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'150C'!$H$2:$H$96</c:f>
              <c:numCache>
                <c:formatCode>General</c:formatCode>
                <c:ptCount val="95"/>
                <c:pt idx="0">
                  <c:v>8.2468150543809209</c:v>
                </c:pt>
                <c:pt idx="1">
                  <c:v>12.112821231648084</c:v>
                </c:pt>
                <c:pt idx="2">
                  <c:v>16.164465762558923</c:v>
                </c:pt>
                <c:pt idx="3">
                  <c:v>18.64951671039389</c:v>
                </c:pt>
                <c:pt idx="4">
                  <c:v>18.91163070127579</c:v>
                </c:pt>
                <c:pt idx="5">
                  <c:v>18.550897472202838</c:v>
                </c:pt>
                <c:pt idx="6">
                  <c:v>19.268272982217574</c:v>
                </c:pt>
                <c:pt idx="7">
                  <c:v>20.806576651927315</c:v>
                </c:pt>
                <c:pt idx="8">
                  <c:v>21.504376909268196</c:v>
                </c:pt>
                <c:pt idx="9">
                  <c:v>20.885104804554274</c:v>
                </c:pt>
                <c:pt idx="10">
                  <c:v>20.573137753701442</c:v>
                </c:pt>
                <c:pt idx="11">
                  <c:v>21.898619970038474</c:v>
                </c:pt>
                <c:pt idx="12">
                  <c:v>24.090057237986986</c:v>
                </c:pt>
                <c:pt idx="13">
                  <c:v>25.114354683384381</c:v>
                </c:pt>
                <c:pt idx="14">
                  <c:v>24.457132598035876</c:v>
                </c:pt>
                <c:pt idx="15">
                  <c:v>24.038559815056658</c:v>
                </c:pt>
                <c:pt idx="16">
                  <c:v>25.388137690270504</c:v>
                </c:pt>
                <c:pt idx="17">
                  <c:v>27.65572274481697</c:v>
                </c:pt>
                <c:pt idx="18">
                  <c:v>28.641473760224379</c:v>
                </c:pt>
                <c:pt idx="19">
                  <c:v>20.376010722991047</c:v>
                </c:pt>
                <c:pt idx="20">
                  <c:v>21.467380015901078</c:v>
                </c:pt>
                <c:pt idx="21">
                  <c:v>21.119985294507437</c:v>
                </c:pt>
                <c:pt idx="22">
                  <c:v>20.521476179213519</c:v>
                </c:pt>
                <c:pt idx="23">
                  <c:v>21.355889053234417</c:v>
                </c:pt>
                <c:pt idx="24">
                  <c:v>23.500652268385956</c:v>
                </c:pt>
                <c:pt idx="25">
                  <c:v>25.031908391989752</c:v>
                </c:pt>
                <c:pt idx="26">
                  <c:v>24.722567768012212</c:v>
                </c:pt>
                <c:pt idx="27">
                  <c:v>24.004348163139856</c:v>
                </c:pt>
                <c:pt idx="28">
                  <c:v>24.834163500271607</c:v>
                </c:pt>
                <c:pt idx="29">
                  <c:v>27.059049745425813</c:v>
                </c:pt>
                <c:pt idx="30">
                  <c:v>28.584994064851461</c:v>
                </c:pt>
                <c:pt idx="31">
                  <c:v>28.192170845383238</c:v>
                </c:pt>
                <c:pt idx="32">
                  <c:v>27.552648924070791</c:v>
                </c:pt>
                <c:pt idx="33">
                  <c:v>28.752824994447401</c:v>
                </c:pt>
                <c:pt idx="34">
                  <c:v>31.487531813063711</c:v>
                </c:pt>
                <c:pt idx="35">
                  <c:v>33.349154852813641</c:v>
                </c:pt>
                <c:pt idx="36">
                  <c:v>32.997093983453155</c:v>
                </c:pt>
                <c:pt idx="37">
                  <c:v>32.225038159432486</c:v>
                </c:pt>
                <c:pt idx="38">
                  <c:v>24.893038321001026</c:v>
                </c:pt>
                <c:pt idx="39">
                  <c:v>24.067963873617799</c:v>
                </c:pt>
                <c:pt idx="40">
                  <c:v>24.517778257520181</c:v>
                </c:pt>
                <c:pt idx="41">
                  <c:v>26.59908936114277</c:v>
                </c:pt>
                <c:pt idx="42">
                  <c:v>28.439382253941837</c:v>
                </c:pt>
                <c:pt idx="43">
                  <c:v>28.371066373696188</c:v>
                </c:pt>
                <c:pt idx="44">
                  <c:v>27.574630060133718</c:v>
                </c:pt>
                <c:pt idx="45">
                  <c:v>28.348002431863165</c:v>
                </c:pt>
                <c:pt idx="46">
                  <c:v>30.963739270240023</c:v>
                </c:pt>
                <c:pt idx="47">
                  <c:v>33.164519675263406</c:v>
                </c:pt>
                <c:pt idx="48">
                  <c:v>33.187545380364881</c:v>
                </c:pt>
                <c:pt idx="49">
                  <c:v>32.268701834858227</c:v>
                </c:pt>
                <c:pt idx="50">
                  <c:v>32.98671815538254</c:v>
                </c:pt>
                <c:pt idx="51">
                  <c:v>35.641969072856391</c:v>
                </c:pt>
                <c:pt idx="52">
                  <c:v>37.960281442962412</c:v>
                </c:pt>
                <c:pt idx="53">
                  <c:v>37.937950416268954</c:v>
                </c:pt>
                <c:pt idx="54">
                  <c:v>36.936461353126703</c:v>
                </c:pt>
                <c:pt idx="55">
                  <c:v>37.675934868267575</c:v>
                </c:pt>
                <c:pt idx="56">
                  <c:v>40.546588757918784</c:v>
                </c:pt>
                <c:pt idx="57">
                  <c:v>27.583577915950237</c:v>
                </c:pt>
                <c:pt idx="58">
                  <c:v>29.064443274383187</c:v>
                </c:pt>
                <c:pt idx="59">
                  <c:v>31.853960540299131</c:v>
                </c:pt>
                <c:pt idx="60">
                  <c:v>33.421053046373871</c:v>
                </c:pt>
                <c:pt idx="61">
                  <c:v>32.845519272825456</c:v>
                </c:pt>
                <c:pt idx="62">
                  <c:v>32.243007347559875</c:v>
                </c:pt>
                <c:pt idx="63">
                  <c:v>33.743074998563252</c:v>
                </c:pt>
                <c:pt idx="64">
                  <c:v>36.62193727148513</c:v>
                </c:pt>
                <c:pt idx="65">
                  <c:v>38.217660653165531</c:v>
                </c:pt>
                <c:pt idx="66">
                  <c:v>37.564441927831638</c:v>
                </c:pt>
                <c:pt idx="67">
                  <c:v>36.899442228614319</c:v>
                </c:pt>
                <c:pt idx="68">
                  <c:v>38.496905309789774</c:v>
                </c:pt>
                <c:pt idx="69">
                  <c:v>41.556678106021387</c:v>
                </c:pt>
                <c:pt idx="70">
                  <c:v>43.311216058532757</c:v>
                </c:pt>
                <c:pt idx="71">
                  <c:v>42.781830007828866</c:v>
                </c:pt>
                <c:pt idx="72">
                  <c:v>42.247333789166497</c:v>
                </c:pt>
                <c:pt idx="73">
                  <c:v>44.107409113528</c:v>
                </c:pt>
                <c:pt idx="74">
                  <c:v>47.581982361777129</c:v>
                </c:pt>
                <c:pt idx="75">
                  <c:v>49.776300102235965</c:v>
                </c:pt>
                <c:pt idx="76">
                  <c:v>32.479803122503256</c:v>
                </c:pt>
                <c:pt idx="77">
                  <c:v>34.666556967671418</c:v>
                </c:pt>
                <c:pt idx="78">
                  <c:v>37.421911748519271</c:v>
                </c:pt>
                <c:pt idx="79">
                  <c:v>38.186440964484831</c:v>
                </c:pt>
                <c:pt idx="80">
                  <c:v>37.185356511720521</c:v>
                </c:pt>
                <c:pt idx="81">
                  <c:v>37.151544933617316</c:v>
                </c:pt>
                <c:pt idx="82">
                  <c:v>39.498254637529655</c:v>
                </c:pt>
                <c:pt idx="83">
                  <c:v>42.424624636049593</c:v>
                </c:pt>
                <c:pt idx="84">
                  <c:v>43.326487464490349</c:v>
                </c:pt>
                <c:pt idx="85">
                  <c:v>42.439282045153469</c:v>
                </c:pt>
                <c:pt idx="86">
                  <c:v>42.576470463935991</c:v>
                </c:pt>
                <c:pt idx="87">
                  <c:v>45.235781324014241</c:v>
                </c:pt>
                <c:pt idx="88">
                  <c:v>48.615943202134602</c:v>
                </c:pt>
                <c:pt idx="89">
                  <c:v>49.888942667246859</c:v>
                </c:pt>
                <c:pt idx="90">
                  <c:v>48.966997525855675</c:v>
                </c:pt>
                <c:pt idx="91">
                  <c:v>48.507746357494554</c:v>
                </c:pt>
                <c:pt idx="92">
                  <c:v>50.270910126981171</c:v>
                </c:pt>
                <c:pt idx="93">
                  <c:v>52.736180635197755</c:v>
                </c:pt>
                <c:pt idx="94">
                  <c:v>53.643720242931991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855296"/>
        <c:axId val="176869376"/>
      </c:scatterChart>
      <c:valAx>
        <c:axId val="176855296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6869376"/>
        <c:crosses val="autoZero"/>
        <c:crossBetween val="midCat"/>
      </c:valAx>
      <c:valAx>
        <c:axId val="176869376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68552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'200C'!$A$2:$A$96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'200C'!$B$2:$B$96</c:f>
              <c:numCache>
                <c:formatCode>0.00E+00</c:formatCode>
                <c:ptCount val="95"/>
                <c:pt idx="0">
                  <c:v>232970000</c:v>
                </c:pt>
                <c:pt idx="1">
                  <c:v>215380000</c:v>
                </c:pt>
                <c:pt idx="2">
                  <c:v>199450000</c:v>
                </c:pt>
                <c:pt idx="3">
                  <c:v>184520000</c:v>
                </c:pt>
                <c:pt idx="4">
                  <c:v>170730000</c:v>
                </c:pt>
                <c:pt idx="5">
                  <c:v>158010000</c:v>
                </c:pt>
                <c:pt idx="6">
                  <c:v>145950000</c:v>
                </c:pt>
                <c:pt idx="7">
                  <c:v>134850000</c:v>
                </c:pt>
                <c:pt idx="8">
                  <c:v>124140000</c:v>
                </c:pt>
                <c:pt idx="9">
                  <c:v>114120000</c:v>
                </c:pt>
                <c:pt idx="10">
                  <c:v>104780000</c:v>
                </c:pt>
                <c:pt idx="11">
                  <c:v>96597000</c:v>
                </c:pt>
                <c:pt idx="12">
                  <c:v>88336000</c:v>
                </c:pt>
                <c:pt idx="13">
                  <c:v>81102000</c:v>
                </c:pt>
                <c:pt idx="14">
                  <c:v>74670000</c:v>
                </c:pt>
                <c:pt idx="15">
                  <c:v>67749000</c:v>
                </c:pt>
                <c:pt idx="16">
                  <c:v>62125000</c:v>
                </c:pt>
                <c:pt idx="17">
                  <c:v>56851000</c:v>
                </c:pt>
                <c:pt idx="18">
                  <c:v>52116000</c:v>
                </c:pt>
                <c:pt idx="19">
                  <c:v>144720000</c:v>
                </c:pt>
                <c:pt idx="20">
                  <c:v>132040000</c:v>
                </c:pt>
                <c:pt idx="21">
                  <c:v>120470000</c:v>
                </c:pt>
                <c:pt idx="22">
                  <c:v>110330000</c:v>
                </c:pt>
                <c:pt idx="23">
                  <c:v>100850000</c:v>
                </c:pt>
                <c:pt idx="24">
                  <c:v>92248000</c:v>
                </c:pt>
                <c:pt idx="25">
                  <c:v>84364000</c:v>
                </c:pt>
                <c:pt idx="26">
                  <c:v>77001000</c:v>
                </c:pt>
                <c:pt idx="27">
                  <c:v>70228000</c:v>
                </c:pt>
                <c:pt idx="28">
                  <c:v>64046000</c:v>
                </c:pt>
                <c:pt idx="29">
                  <c:v>58279000</c:v>
                </c:pt>
                <c:pt idx="30">
                  <c:v>53008000</c:v>
                </c:pt>
                <c:pt idx="31">
                  <c:v>48107000</c:v>
                </c:pt>
                <c:pt idx="32">
                  <c:v>43677000</c:v>
                </c:pt>
                <c:pt idx="33">
                  <c:v>39546000</c:v>
                </c:pt>
                <c:pt idx="34">
                  <c:v>35614000</c:v>
                </c:pt>
                <c:pt idx="35">
                  <c:v>32101000</c:v>
                </c:pt>
                <c:pt idx="36">
                  <c:v>28859000</c:v>
                </c:pt>
                <c:pt idx="37">
                  <c:v>26023000</c:v>
                </c:pt>
                <c:pt idx="38">
                  <c:v>80083000</c:v>
                </c:pt>
                <c:pt idx="39">
                  <c:v>72259000</c:v>
                </c:pt>
                <c:pt idx="40">
                  <c:v>65259000</c:v>
                </c:pt>
                <c:pt idx="41">
                  <c:v>58938000</c:v>
                </c:pt>
                <c:pt idx="42">
                  <c:v>53311000</c:v>
                </c:pt>
                <c:pt idx="43">
                  <c:v>48163000</c:v>
                </c:pt>
                <c:pt idx="44">
                  <c:v>43462000</c:v>
                </c:pt>
                <c:pt idx="45">
                  <c:v>39204000</c:v>
                </c:pt>
                <c:pt idx="46">
                  <c:v>35403000</c:v>
                </c:pt>
                <c:pt idx="47">
                  <c:v>31805000</c:v>
                </c:pt>
                <c:pt idx="48">
                  <c:v>28578000</c:v>
                </c:pt>
                <c:pt idx="49">
                  <c:v>25668000</c:v>
                </c:pt>
                <c:pt idx="50">
                  <c:v>22981000</c:v>
                </c:pt>
                <c:pt idx="51">
                  <c:v>20560000</c:v>
                </c:pt>
                <c:pt idx="52">
                  <c:v>18351000</c:v>
                </c:pt>
                <c:pt idx="53">
                  <c:v>16315000</c:v>
                </c:pt>
                <c:pt idx="54">
                  <c:v>14441000</c:v>
                </c:pt>
                <c:pt idx="55">
                  <c:v>12775000</c:v>
                </c:pt>
                <c:pt idx="56">
                  <c:v>11364000</c:v>
                </c:pt>
                <c:pt idx="57">
                  <c:v>42406000</c:v>
                </c:pt>
                <c:pt idx="58">
                  <c:v>37998000</c:v>
                </c:pt>
                <c:pt idx="59">
                  <c:v>33982000</c:v>
                </c:pt>
                <c:pt idx="60">
                  <c:v>30345000</c:v>
                </c:pt>
                <c:pt idx="61">
                  <c:v>27108000</c:v>
                </c:pt>
                <c:pt idx="62">
                  <c:v>24200000</c:v>
                </c:pt>
                <c:pt idx="63">
                  <c:v>21556000</c:v>
                </c:pt>
                <c:pt idx="64">
                  <c:v>19252000</c:v>
                </c:pt>
                <c:pt idx="65">
                  <c:v>17099000</c:v>
                </c:pt>
                <c:pt idx="66">
                  <c:v>15183000</c:v>
                </c:pt>
                <c:pt idx="67">
                  <c:v>13472000</c:v>
                </c:pt>
                <c:pt idx="68">
                  <c:v>11928000</c:v>
                </c:pt>
                <c:pt idx="69">
                  <c:v>10535000</c:v>
                </c:pt>
                <c:pt idx="70">
                  <c:v>9278800</c:v>
                </c:pt>
                <c:pt idx="71">
                  <c:v>8173900</c:v>
                </c:pt>
                <c:pt idx="72">
                  <c:v>7156200</c:v>
                </c:pt>
                <c:pt idx="73">
                  <c:v>6260600</c:v>
                </c:pt>
                <c:pt idx="74">
                  <c:v>5445300</c:v>
                </c:pt>
                <c:pt idx="75">
                  <c:v>4751300</c:v>
                </c:pt>
                <c:pt idx="76">
                  <c:v>22373000</c:v>
                </c:pt>
                <c:pt idx="77">
                  <c:v>20044000</c:v>
                </c:pt>
                <c:pt idx="78">
                  <c:v>17686000</c:v>
                </c:pt>
                <c:pt idx="79">
                  <c:v>15615000</c:v>
                </c:pt>
                <c:pt idx="80">
                  <c:v>13778000</c:v>
                </c:pt>
                <c:pt idx="81">
                  <c:v>12161000</c:v>
                </c:pt>
                <c:pt idx="82">
                  <c:v>10695000</c:v>
                </c:pt>
                <c:pt idx="83">
                  <c:v>9415500</c:v>
                </c:pt>
                <c:pt idx="84">
                  <c:v>8288700</c:v>
                </c:pt>
                <c:pt idx="85">
                  <c:v>7238600</c:v>
                </c:pt>
                <c:pt idx="86">
                  <c:v>6339600</c:v>
                </c:pt>
                <c:pt idx="87">
                  <c:v>5535400</c:v>
                </c:pt>
                <c:pt idx="88">
                  <c:v>4811100</c:v>
                </c:pt>
                <c:pt idx="89">
                  <c:v>4190900</c:v>
                </c:pt>
                <c:pt idx="90">
                  <c:v>3629800</c:v>
                </c:pt>
                <c:pt idx="91">
                  <c:v>3122200</c:v>
                </c:pt>
                <c:pt idx="92">
                  <c:v>2686500</c:v>
                </c:pt>
                <c:pt idx="93">
                  <c:v>2303800</c:v>
                </c:pt>
                <c:pt idx="94">
                  <c:v>1978500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'200C'!$A$2:$A$96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'200C'!$G$2:$G$96</c:f>
              <c:numCache>
                <c:formatCode>General</c:formatCode>
                <c:ptCount val="95"/>
                <c:pt idx="0">
                  <c:v>247074835.26873207</c:v>
                </c:pt>
                <c:pt idx="1">
                  <c:v>236941452.94489774</c:v>
                </c:pt>
                <c:pt idx="2">
                  <c:v>219026754.89317432</c:v>
                </c:pt>
                <c:pt idx="3">
                  <c:v>196486941.08585688</c:v>
                </c:pt>
                <c:pt idx="4">
                  <c:v>176609381.55269545</c:v>
                </c:pt>
                <c:pt idx="5">
                  <c:v>162588058.26526213</c:v>
                </c:pt>
                <c:pt idx="6">
                  <c:v>151096098.32583073</c:v>
                </c:pt>
                <c:pt idx="7">
                  <c:v>138445023.13560817</c:v>
                </c:pt>
                <c:pt idx="8">
                  <c:v>125004884.55213958</c:v>
                </c:pt>
                <c:pt idx="9">
                  <c:v>114287617.83716089</c:v>
                </c:pt>
                <c:pt idx="10">
                  <c:v>106468818.86275327</c:v>
                </c:pt>
                <c:pt idx="11">
                  <c:v>99082018.296318471</c:v>
                </c:pt>
                <c:pt idx="12">
                  <c:v>90262205.996333018</c:v>
                </c:pt>
                <c:pt idx="13">
                  <c:v>81017251.109245107</c:v>
                </c:pt>
                <c:pt idx="14">
                  <c:v>73532925.34581849</c:v>
                </c:pt>
                <c:pt idx="15">
                  <c:v>68140604.237886563</c:v>
                </c:pt>
                <c:pt idx="16">
                  <c:v>62935751.696995497</c:v>
                </c:pt>
                <c:pt idx="17">
                  <c:v>56720753.761461452</c:v>
                </c:pt>
                <c:pt idx="18">
                  <c:v>50327342.283482119</c:v>
                </c:pt>
                <c:pt idx="19">
                  <c:v>142249436.74820894</c:v>
                </c:pt>
                <c:pt idx="20">
                  <c:v>128821439.03267702</c:v>
                </c:pt>
                <c:pt idx="21">
                  <c:v>116989821.98787315</c:v>
                </c:pt>
                <c:pt idx="22">
                  <c:v>108506307.2342625</c:v>
                </c:pt>
                <c:pt idx="23">
                  <c:v>101297076.13070676</c:v>
                </c:pt>
                <c:pt idx="24">
                  <c:v>92912048.688294858</c:v>
                </c:pt>
                <c:pt idx="25">
                  <c:v>83442408.970782667</c:v>
                </c:pt>
                <c:pt idx="26">
                  <c:v>75359492.155716956</c:v>
                </c:pt>
                <c:pt idx="27">
                  <c:v>69503938.718009412</c:v>
                </c:pt>
                <c:pt idx="28">
                  <c:v>64481106.025514401</c:v>
                </c:pt>
                <c:pt idx="29">
                  <c:v>58551656.613875873</c:v>
                </c:pt>
                <c:pt idx="30">
                  <c:v>52005874.019072324</c:v>
                </c:pt>
                <c:pt idx="31">
                  <c:v>46633765.42314779</c:v>
                </c:pt>
                <c:pt idx="32">
                  <c:v>42792716.889378183</c:v>
                </c:pt>
                <c:pt idx="33">
                  <c:v>39282684.350646749</c:v>
                </c:pt>
                <c:pt idx="34">
                  <c:v>35182788.350759037</c:v>
                </c:pt>
                <c:pt idx="35">
                  <c:v>30815615.923427168</c:v>
                </c:pt>
                <c:pt idx="36">
                  <c:v>27307205.631856918</c:v>
                </c:pt>
                <c:pt idx="37">
                  <c:v>24783777.080547351</c:v>
                </c:pt>
                <c:pt idx="38">
                  <c:v>76774736.468306169</c:v>
                </c:pt>
                <c:pt idx="39">
                  <c:v>70591496.894580945</c:v>
                </c:pt>
                <c:pt idx="40">
                  <c:v>65515427.64617198</c:v>
                </c:pt>
                <c:pt idx="41">
                  <c:v>59809266.178009868</c:v>
                </c:pt>
                <c:pt idx="42">
                  <c:v>53267646.926631279</c:v>
                </c:pt>
                <c:pt idx="43">
                  <c:v>47552922.295445412</c:v>
                </c:pt>
                <c:pt idx="44">
                  <c:v>43438691.045005076</c:v>
                </c:pt>
                <c:pt idx="45">
                  <c:v>39991918.64954631</c:v>
                </c:pt>
                <c:pt idx="46">
                  <c:v>35996637.189832173</c:v>
                </c:pt>
                <c:pt idx="47">
                  <c:v>31625582.089543149</c:v>
                </c:pt>
                <c:pt idx="48">
                  <c:v>27894216.349955443</c:v>
                </c:pt>
                <c:pt idx="49">
                  <c:v>25222107.224746265</c:v>
                </c:pt>
                <c:pt idx="50">
                  <c:v>22982845.832190868</c:v>
                </c:pt>
                <c:pt idx="51">
                  <c:v>20452696.152612489</c:v>
                </c:pt>
                <c:pt idx="52">
                  <c:v>17684941.430835776</c:v>
                </c:pt>
                <c:pt idx="53">
                  <c:v>15438543.177202247</c:v>
                </c:pt>
                <c:pt idx="54">
                  <c:v>13860561.968807904</c:v>
                </c:pt>
                <c:pt idx="55">
                  <c:v>12522638.80235469</c:v>
                </c:pt>
                <c:pt idx="56">
                  <c:v>11009876.785277709</c:v>
                </c:pt>
                <c:pt idx="57">
                  <c:v>42303664.199709766</c:v>
                </c:pt>
                <c:pt idx="58">
                  <c:v>38787762.118239649</c:v>
                </c:pt>
                <c:pt idx="59">
                  <c:v>34573593.561797917</c:v>
                </c:pt>
                <c:pt idx="60">
                  <c:v>30271615.198906995</c:v>
                </c:pt>
                <c:pt idx="61">
                  <c:v>26904237.387128897</c:v>
                </c:pt>
                <c:pt idx="62">
                  <c:v>24482957.528521195</c:v>
                </c:pt>
                <c:pt idx="63">
                  <c:v>22179142.603730846</c:v>
                </c:pt>
                <c:pt idx="64">
                  <c:v>19500968.484785601</c:v>
                </c:pt>
                <c:pt idx="65">
                  <c:v>16835043.551393591</c:v>
                </c:pt>
                <c:pt idx="66">
                  <c:v>14851309.527199689</c:v>
                </c:pt>
                <c:pt idx="67">
                  <c:v>13415427.486222487</c:v>
                </c:pt>
                <c:pt idx="68">
                  <c:v>12034715.783713654</c:v>
                </c:pt>
                <c:pt idx="69">
                  <c:v>10481419.495168803</c:v>
                </c:pt>
                <c:pt idx="70">
                  <c:v>9012944.6871405281</c:v>
                </c:pt>
                <c:pt idx="71">
                  <c:v>7903075.5486169765</c:v>
                </c:pt>
                <c:pt idx="72">
                  <c:v>7087612.5403583599</c:v>
                </c:pt>
                <c:pt idx="73">
                  <c:v>6260741.1645505941</c:v>
                </c:pt>
                <c:pt idx="74">
                  <c:v>5313048.8223131476</c:v>
                </c:pt>
                <c:pt idx="75">
                  <c:v>4418819.8725610394</c:v>
                </c:pt>
                <c:pt idx="76">
                  <c:v>23737355.23299326</c:v>
                </c:pt>
                <c:pt idx="77">
                  <c:v>21330092.406504955</c:v>
                </c:pt>
                <c:pt idx="78">
                  <c:v>18566398.391775273</c:v>
                </c:pt>
                <c:pt idx="79">
                  <c:v>16098550.24386433</c:v>
                </c:pt>
                <c:pt idx="80">
                  <c:v>14324168.40697599</c:v>
                </c:pt>
                <c:pt idx="81">
                  <c:v>12962643.285733545</c:v>
                </c:pt>
                <c:pt idx="82">
                  <c:v>11525741.818811163</c:v>
                </c:pt>
                <c:pt idx="83">
                  <c:v>9947806.0268901121</c:v>
                </c:pt>
                <c:pt idx="84">
                  <c:v>8572848.4092024602</c:v>
                </c:pt>
                <c:pt idx="85">
                  <c:v>7610507.058934167</c:v>
                </c:pt>
                <c:pt idx="86">
                  <c:v>6817577.7673074184</c:v>
                </c:pt>
                <c:pt idx="87">
                  <c:v>5949822.6560246423</c:v>
                </c:pt>
                <c:pt idx="88">
                  <c:v>4986529.3375565633</c:v>
                </c:pt>
                <c:pt idx="89">
                  <c:v>4178639.55689266</c:v>
                </c:pt>
                <c:pt idx="90">
                  <c:v>3611318.8054644535</c:v>
                </c:pt>
                <c:pt idx="91">
                  <c:v>3191794.9210978127</c:v>
                </c:pt>
                <c:pt idx="92">
                  <c:v>2775882.3362536142</c:v>
                </c:pt>
                <c:pt idx="93">
                  <c:v>2359714.772647439</c:v>
                </c:pt>
                <c:pt idx="94">
                  <c:v>2020574.2246116893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268992"/>
        <c:axId val="177340416"/>
      </c:scatterChart>
      <c:valAx>
        <c:axId val="177268992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7340416"/>
        <c:crosses val="autoZero"/>
        <c:crossBetween val="midCat"/>
      </c:valAx>
      <c:valAx>
        <c:axId val="177340416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772689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'200C'!$A$2:$A$96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'200C'!$C$2:$C$96</c:f>
              <c:numCache>
                <c:formatCode>General</c:formatCode>
                <c:ptCount val="95"/>
                <c:pt idx="0">
                  <c:v>13.77</c:v>
                </c:pt>
                <c:pt idx="1">
                  <c:v>14.08</c:v>
                </c:pt>
                <c:pt idx="2">
                  <c:v>14.37</c:v>
                </c:pt>
                <c:pt idx="3">
                  <c:v>14.68</c:v>
                </c:pt>
                <c:pt idx="4">
                  <c:v>14.87</c:v>
                </c:pt>
                <c:pt idx="5">
                  <c:v>15.12</c:v>
                </c:pt>
                <c:pt idx="6">
                  <c:v>15.4</c:v>
                </c:pt>
                <c:pt idx="7">
                  <c:v>15.54</c:v>
                </c:pt>
                <c:pt idx="8">
                  <c:v>15.95</c:v>
                </c:pt>
                <c:pt idx="9">
                  <c:v>16.18</c:v>
                </c:pt>
                <c:pt idx="10">
                  <c:v>16.399999999999999</c:v>
                </c:pt>
                <c:pt idx="11">
                  <c:v>16.579999999999998</c:v>
                </c:pt>
                <c:pt idx="12">
                  <c:v>16.920000000000002</c:v>
                </c:pt>
                <c:pt idx="13">
                  <c:v>17.440000000000001</c:v>
                </c:pt>
                <c:pt idx="14">
                  <c:v>17.77</c:v>
                </c:pt>
                <c:pt idx="15">
                  <c:v>18.28</c:v>
                </c:pt>
                <c:pt idx="16">
                  <c:v>18.579999999999998</c:v>
                </c:pt>
                <c:pt idx="17">
                  <c:v>18.989999999999998</c:v>
                </c:pt>
                <c:pt idx="18">
                  <c:v>19.579999999999998</c:v>
                </c:pt>
                <c:pt idx="19">
                  <c:v>16.350000000000001</c:v>
                </c:pt>
                <c:pt idx="20">
                  <c:v>16.59</c:v>
                </c:pt>
                <c:pt idx="21">
                  <c:v>16.77</c:v>
                </c:pt>
                <c:pt idx="22">
                  <c:v>16.940000000000001</c:v>
                </c:pt>
                <c:pt idx="23">
                  <c:v>17.100000000000001</c:v>
                </c:pt>
                <c:pt idx="24">
                  <c:v>17.21</c:v>
                </c:pt>
                <c:pt idx="25">
                  <c:v>17.34</c:v>
                </c:pt>
                <c:pt idx="26">
                  <c:v>17.57</c:v>
                </c:pt>
                <c:pt idx="27">
                  <c:v>17.809999999999999</c:v>
                </c:pt>
                <c:pt idx="28">
                  <c:v>18.02</c:v>
                </c:pt>
                <c:pt idx="29">
                  <c:v>18.27</c:v>
                </c:pt>
                <c:pt idx="30">
                  <c:v>18.579999999999998</c:v>
                </c:pt>
                <c:pt idx="31">
                  <c:v>19.05</c:v>
                </c:pt>
                <c:pt idx="32">
                  <c:v>19.29</c:v>
                </c:pt>
                <c:pt idx="33">
                  <c:v>19.87</c:v>
                </c:pt>
                <c:pt idx="34">
                  <c:v>20.16</c:v>
                </c:pt>
                <c:pt idx="35">
                  <c:v>20.68</c:v>
                </c:pt>
                <c:pt idx="36">
                  <c:v>21.24</c:v>
                </c:pt>
                <c:pt idx="37">
                  <c:v>21.88</c:v>
                </c:pt>
                <c:pt idx="38">
                  <c:v>18.86</c:v>
                </c:pt>
                <c:pt idx="39">
                  <c:v>19.079999999999998</c:v>
                </c:pt>
                <c:pt idx="40">
                  <c:v>19.18</c:v>
                </c:pt>
                <c:pt idx="41">
                  <c:v>19.3</c:v>
                </c:pt>
                <c:pt idx="42">
                  <c:v>19.39</c:v>
                </c:pt>
                <c:pt idx="43">
                  <c:v>19.52</c:v>
                </c:pt>
                <c:pt idx="44">
                  <c:v>19.71</c:v>
                </c:pt>
                <c:pt idx="45">
                  <c:v>19.86</c:v>
                </c:pt>
                <c:pt idx="46">
                  <c:v>20.13</c:v>
                </c:pt>
                <c:pt idx="47">
                  <c:v>20.37</c:v>
                </c:pt>
                <c:pt idx="48">
                  <c:v>20.75</c:v>
                </c:pt>
                <c:pt idx="49">
                  <c:v>21.04</c:v>
                </c:pt>
                <c:pt idx="50">
                  <c:v>21.48</c:v>
                </c:pt>
                <c:pt idx="51">
                  <c:v>21.92</c:v>
                </c:pt>
                <c:pt idx="52">
                  <c:v>22.52</c:v>
                </c:pt>
                <c:pt idx="53">
                  <c:v>22.95</c:v>
                </c:pt>
                <c:pt idx="54">
                  <c:v>23.66</c:v>
                </c:pt>
                <c:pt idx="55">
                  <c:v>24.25</c:v>
                </c:pt>
                <c:pt idx="56">
                  <c:v>24.92</c:v>
                </c:pt>
                <c:pt idx="57">
                  <c:v>21.14</c:v>
                </c:pt>
                <c:pt idx="58">
                  <c:v>21.4</c:v>
                </c:pt>
                <c:pt idx="59">
                  <c:v>21.55</c:v>
                </c:pt>
                <c:pt idx="60">
                  <c:v>21.62</c:v>
                </c:pt>
                <c:pt idx="61">
                  <c:v>21.74</c:v>
                </c:pt>
                <c:pt idx="62">
                  <c:v>21.96</c:v>
                </c:pt>
                <c:pt idx="63">
                  <c:v>22.1</c:v>
                </c:pt>
                <c:pt idx="64">
                  <c:v>22.38</c:v>
                </c:pt>
                <c:pt idx="65">
                  <c:v>22.6</c:v>
                </c:pt>
                <c:pt idx="66">
                  <c:v>22.99</c:v>
                </c:pt>
                <c:pt idx="67">
                  <c:v>23.32</c:v>
                </c:pt>
                <c:pt idx="68">
                  <c:v>23.7</c:v>
                </c:pt>
                <c:pt idx="69">
                  <c:v>24.23</c:v>
                </c:pt>
                <c:pt idx="70">
                  <c:v>24.72</c:v>
                </c:pt>
                <c:pt idx="71">
                  <c:v>25.29</c:v>
                </c:pt>
                <c:pt idx="72">
                  <c:v>25.94</c:v>
                </c:pt>
                <c:pt idx="73">
                  <c:v>26.6</c:v>
                </c:pt>
                <c:pt idx="74">
                  <c:v>27.34</c:v>
                </c:pt>
                <c:pt idx="75">
                  <c:v>28.17</c:v>
                </c:pt>
                <c:pt idx="76">
                  <c:v>23.13</c:v>
                </c:pt>
                <c:pt idx="77">
                  <c:v>23.79</c:v>
                </c:pt>
                <c:pt idx="78">
                  <c:v>23.76</c:v>
                </c:pt>
                <c:pt idx="79">
                  <c:v>24.05</c:v>
                </c:pt>
                <c:pt idx="80">
                  <c:v>24.16</c:v>
                </c:pt>
                <c:pt idx="81">
                  <c:v>24.38</c:v>
                </c:pt>
                <c:pt idx="82">
                  <c:v>24.56</c:v>
                </c:pt>
                <c:pt idx="83">
                  <c:v>24.99</c:v>
                </c:pt>
                <c:pt idx="84">
                  <c:v>25.16</c:v>
                </c:pt>
                <c:pt idx="85">
                  <c:v>25.52</c:v>
                </c:pt>
                <c:pt idx="86">
                  <c:v>26</c:v>
                </c:pt>
                <c:pt idx="87">
                  <c:v>26.47</c:v>
                </c:pt>
                <c:pt idx="88">
                  <c:v>27.12</c:v>
                </c:pt>
                <c:pt idx="89">
                  <c:v>27.58</c:v>
                </c:pt>
                <c:pt idx="90">
                  <c:v>28.61</c:v>
                </c:pt>
                <c:pt idx="91">
                  <c:v>29.02</c:v>
                </c:pt>
                <c:pt idx="92">
                  <c:v>29.99</c:v>
                </c:pt>
                <c:pt idx="93">
                  <c:v>30.6</c:v>
                </c:pt>
                <c:pt idx="94">
                  <c:v>31.34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'200C'!$A$2:$A$96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'200C'!$H$2:$H$96</c:f>
              <c:numCache>
                <c:formatCode>General</c:formatCode>
                <c:ptCount val="95"/>
                <c:pt idx="0">
                  <c:v>7.4042583089338212</c:v>
                </c:pt>
                <c:pt idx="1">
                  <c:v>10.826009440295232</c:v>
                </c:pt>
                <c:pt idx="2">
                  <c:v>14.312239219923342</c:v>
                </c:pt>
                <c:pt idx="3">
                  <c:v>16.262191907716169</c:v>
                </c:pt>
                <c:pt idx="4">
                  <c:v>16.183454915459318</c:v>
                </c:pt>
                <c:pt idx="5">
                  <c:v>15.580865946423197</c:v>
                </c:pt>
                <c:pt idx="6">
                  <c:v>15.880832660786583</c:v>
                </c:pt>
                <c:pt idx="7">
                  <c:v>16.775764043423354</c:v>
                </c:pt>
                <c:pt idx="8">
                  <c:v>16.900445587304283</c:v>
                </c:pt>
                <c:pt idx="9">
                  <c:v>16.063509841309944</c:v>
                </c:pt>
                <c:pt idx="10">
                  <c:v>15.618125029097433</c:v>
                </c:pt>
                <c:pt idx="11">
                  <c:v>16.436739141579579</c:v>
                </c:pt>
                <c:pt idx="12">
                  <c:v>17.727177658720858</c:v>
                </c:pt>
                <c:pt idx="13">
                  <c:v>17.98922353396047</c:v>
                </c:pt>
                <c:pt idx="14">
                  <c:v>17.202907916692361</c:v>
                </c:pt>
                <c:pt idx="15">
                  <c:v>16.937473682425733</c:v>
                </c:pt>
                <c:pt idx="16">
                  <c:v>18.000148880441412</c:v>
                </c:pt>
                <c:pt idx="17">
                  <c:v>19.41899562508253</c:v>
                </c:pt>
                <c:pt idx="18">
                  <c:v>19.625109999363655</c:v>
                </c:pt>
                <c:pt idx="19">
                  <c:v>16.539888030005887</c:v>
                </c:pt>
                <c:pt idx="20">
                  <c:v>16.99949051711425</c:v>
                </c:pt>
                <c:pt idx="21">
                  <c:v>16.33057000592985</c:v>
                </c:pt>
                <c:pt idx="22">
                  <c:v>15.626065796084928</c:v>
                </c:pt>
                <c:pt idx="23">
                  <c:v>16.089760265924976</c:v>
                </c:pt>
                <c:pt idx="24">
                  <c:v>17.410245869861679</c:v>
                </c:pt>
                <c:pt idx="25">
                  <c:v>18.062350197876995</c:v>
                </c:pt>
                <c:pt idx="26">
                  <c:v>17.442849720257637</c:v>
                </c:pt>
                <c:pt idx="27">
                  <c:v>16.880530825097292</c:v>
                </c:pt>
                <c:pt idx="28">
                  <c:v>17.594055019109501</c:v>
                </c:pt>
                <c:pt idx="29">
                  <c:v>19.09062300559826</c:v>
                </c:pt>
                <c:pt idx="30">
                  <c:v>19.726592788490713</c:v>
                </c:pt>
                <c:pt idx="31">
                  <c:v>19.055511389308915</c:v>
                </c:pt>
                <c:pt idx="32">
                  <c:v>18.622619516091977</c:v>
                </c:pt>
                <c:pt idx="33">
                  <c:v>19.634296772343866</c:v>
                </c:pt>
                <c:pt idx="34">
                  <c:v>21.36500418578213</c:v>
                </c:pt>
                <c:pt idx="35">
                  <c:v>21.987972093980467</c:v>
                </c:pt>
                <c:pt idx="36">
                  <c:v>21.190172720101955</c:v>
                </c:pt>
                <c:pt idx="37">
                  <c:v>20.734916257694628</c:v>
                </c:pt>
                <c:pt idx="38">
                  <c:v>17.619616298149015</c:v>
                </c:pt>
                <c:pt idx="39">
                  <c:v>16.909720468612004</c:v>
                </c:pt>
                <c:pt idx="40">
                  <c:v>17.349396623938027</c:v>
                </c:pt>
                <c:pt idx="41">
                  <c:v>18.811564189529673</c:v>
                </c:pt>
                <c:pt idx="42">
                  <c:v>19.727943219941608</c:v>
                </c:pt>
                <c:pt idx="43">
                  <c:v>19.22905355646283</c:v>
                </c:pt>
                <c:pt idx="44">
                  <c:v>18.608981854007265</c:v>
                </c:pt>
                <c:pt idx="45">
                  <c:v>19.330870700692696</c:v>
                </c:pt>
                <c:pt idx="46">
                  <c:v>21.075923139016648</c:v>
                </c:pt>
                <c:pt idx="47">
                  <c:v>22.008319347276249</c:v>
                </c:pt>
                <c:pt idx="48">
                  <c:v>21.383251378061043</c:v>
                </c:pt>
                <c:pt idx="49">
                  <c:v>20.709196235105164</c:v>
                </c:pt>
                <c:pt idx="50">
                  <c:v>21.524120252692864</c:v>
                </c:pt>
                <c:pt idx="51">
                  <c:v>23.306816711156365</c:v>
                </c:pt>
                <c:pt idx="52">
                  <c:v>24.125539863386766</c:v>
                </c:pt>
                <c:pt idx="53">
                  <c:v>23.270507055867775</c:v>
                </c:pt>
                <c:pt idx="54">
                  <c:v>22.496861107211163</c:v>
                </c:pt>
                <c:pt idx="55">
                  <c:v>23.333712890540905</c:v>
                </c:pt>
                <c:pt idx="56">
                  <c:v>25.12352839979906</c:v>
                </c:pt>
                <c:pt idx="57">
                  <c:v>18.67098194059362</c:v>
                </c:pt>
                <c:pt idx="58">
                  <c:v>19.858049154762153</c:v>
                </c:pt>
                <c:pt idx="59">
                  <c:v>21.551270086765037</c:v>
                </c:pt>
                <c:pt idx="60">
                  <c:v>21.936582215744156</c:v>
                </c:pt>
                <c:pt idx="61">
                  <c:v>21.057798446784773</c:v>
                </c:pt>
                <c:pt idx="62">
                  <c:v>20.792156587700266</c:v>
                </c:pt>
                <c:pt idx="63">
                  <c:v>22.10317982531787</c:v>
                </c:pt>
                <c:pt idx="64">
                  <c:v>23.789995943807522</c:v>
                </c:pt>
                <c:pt idx="65">
                  <c:v>23.966184409627541</c:v>
                </c:pt>
                <c:pt idx="66">
                  <c:v>22.891917556500765</c:v>
                </c:pt>
                <c:pt idx="67">
                  <c:v>22.58082627603077</c:v>
                </c:pt>
                <c:pt idx="68">
                  <c:v>23.933296787905817</c:v>
                </c:pt>
                <c:pt idx="69">
                  <c:v>25.55304758519091</c:v>
                </c:pt>
                <c:pt idx="70">
                  <c:v>25.66000062067733</c:v>
                </c:pt>
                <c:pt idx="71">
                  <c:v>24.804622019530786</c:v>
                </c:pt>
                <c:pt idx="72">
                  <c:v>25.147154775431904</c:v>
                </c:pt>
                <c:pt idx="73">
                  <c:v>27.33885355691935</c:v>
                </c:pt>
                <c:pt idx="74">
                  <c:v>29.591348556061792</c:v>
                </c:pt>
                <c:pt idx="75">
                  <c:v>29.751173826574682</c:v>
                </c:pt>
                <c:pt idx="76">
                  <c:v>21.073538339248778</c:v>
                </c:pt>
                <c:pt idx="77">
                  <c:v>22.728348050163707</c:v>
                </c:pt>
                <c:pt idx="78">
                  <c:v>24.070305080590401</c:v>
                </c:pt>
                <c:pt idx="79">
                  <c:v>23.657803358703372</c:v>
                </c:pt>
                <c:pt idx="80">
                  <c:v>22.609273462885206</c:v>
                </c:pt>
                <c:pt idx="81">
                  <c:v>22.879777999216234</c:v>
                </c:pt>
                <c:pt idx="82">
                  <c:v>24.563613219355346</c:v>
                </c:pt>
                <c:pt idx="83">
                  <c:v>25.793552434296714</c:v>
                </c:pt>
                <c:pt idx="84">
                  <c:v>25.356966236323441</c:v>
                </c:pt>
                <c:pt idx="85">
                  <c:v>24.701720130771335</c:v>
                </c:pt>
                <c:pt idx="86">
                  <c:v>25.736475589013022</c:v>
                </c:pt>
                <c:pt idx="87">
                  <c:v>28.227373883844219</c:v>
                </c:pt>
                <c:pt idx="88">
                  <c:v>29.930942062230514</c:v>
                </c:pt>
                <c:pt idx="89">
                  <c:v>29.348884955779837</c:v>
                </c:pt>
                <c:pt idx="90">
                  <c:v>28.001454106350614</c:v>
                </c:pt>
                <c:pt idx="91">
                  <c:v>28.203564485427172</c:v>
                </c:pt>
                <c:pt idx="92">
                  <c:v>29.989125365330526</c:v>
                </c:pt>
                <c:pt idx="93">
                  <c:v>31.564841551631023</c:v>
                </c:pt>
                <c:pt idx="94">
                  <c:v>32.532967668551038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362816"/>
        <c:axId val="177364352"/>
      </c:scatterChart>
      <c:valAx>
        <c:axId val="177362816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7364352"/>
        <c:crosses val="autoZero"/>
        <c:crossBetween val="midCat"/>
      </c:valAx>
      <c:valAx>
        <c:axId val="177364352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73628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'5atm'!$A$2:$A$96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'5atm'!$B$2:$B$96</c:f>
              <c:numCache>
                <c:formatCode>0.00E+00</c:formatCode>
                <c:ptCount val="95"/>
                <c:pt idx="0">
                  <c:v>215740000</c:v>
                </c:pt>
                <c:pt idx="1">
                  <c:v>194970000</c:v>
                </c:pt>
                <c:pt idx="2">
                  <c:v>175900000</c:v>
                </c:pt>
                <c:pt idx="3">
                  <c:v>158390000</c:v>
                </c:pt>
                <c:pt idx="4">
                  <c:v>141760000</c:v>
                </c:pt>
                <c:pt idx="5">
                  <c:v>126730000</c:v>
                </c:pt>
                <c:pt idx="6">
                  <c:v>112590000</c:v>
                </c:pt>
                <c:pt idx="7">
                  <c:v>99559000</c:v>
                </c:pt>
                <c:pt idx="8">
                  <c:v>87710000</c:v>
                </c:pt>
                <c:pt idx="9">
                  <c:v>76958000</c:v>
                </c:pt>
                <c:pt idx="10">
                  <c:v>67167000</c:v>
                </c:pt>
                <c:pt idx="11">
                  <c:v>58274000</c:v>
                </c:pt>
                <c:pt idx="12">
                  <c:v>50288000</c:v>
                </c:pt>
                <c:pt idx="13">
                  <c:v>43304000</c:v>
                </c:pt>
                <c:pt idx="14">
                  <c:v>37123000</c:v>
                </c:pt>
                <c:pt idx="15">
                  <c:v>31677000</c:v>
                </c:pt>
                <c:pt idx="16">
                  <c:v>27137000</c:v>
                </c:pt>
                <c:pt idx="17">
                  <c:v>23117000</c:v>
                </c:pt>
                <c:pt idx="18">
                  <c:v>19630000</c:v>
                </c:pt>
                <c:pt idx="19">
                  <c:v>109510000</c:v>
                </c:pt>
                <c:pt idx="20">
                  <c:v>95400000</c:v>
                </c:pt>
                <c:pt idx="21">
                  <c:v>83080000</c:v>
                </c:pt>
                <c:pt idx="22">
                  <c:v>72214000</c:v>
                </c:pt>
                <c:pt idx="23">
                  <c:v>62504000</c:v>
                </c:pt>
                <c:pt idx="24">
                  <c:v>53890000</c:v>
                </c:pt>
                <c:pt idx="25">
                  <c:v>46208000</c:v>
                </c:pt>
                <c:pt idx="26">
                  <c:v>39533000</c:v>
                </c:pt>
                <c:pt idx="27">
                  <c:v>33578000</c:v>
                </c:pt>
                <c:pt idx="28">
                  <c:v>28386000</c:v>
                </c:pt>
                <c:pt idx="29">
                  <c:v>23873000</c:v>
                </c:pt>
                <c:pt idx="30">
                  <c:v>19971000</c:v>
                </c:pt>
                <c:pt idx="31">
                  <c:v>16627000</c:v>
                </c:pt>
                <c:pt idx="32">
                  <c:v>13751000</c:v>
                </c:pt>
                <c:pt idx="33">
                  <c:v>11293000</c:v>
                </c:pt>
                <c:pt idx="34">
                  <c:v>9200800</c:v>
                </c:pt>
                <c:pt idx="35">
                  <c:v>7409600</c:v>
                </c:pt>
                <c:pt idx="36">
                  <c:v>5942000</c:v>
                </c:pt>
                <c:pt idx="37">
                  <c:v>4767300</c:v>
                </c:pt>
                <c:pt idx="38">
                  <c:v>42746000</c:v>
                </c:pt>
                <c:pt idx="39">
                  <c:v>35606000</c:v>
                </c:pt>
                <c:pt idx="40">
                  <c:v>29648000</c:v>
                </c:pt>
                <c:pt idx="41">
                  <c:v>24632000</c:v>
                </c:pt>
                <c:pt idx="42">
                  <c:v>20373000</c:v>
                </c:pt>
                <c:pt idx="43">
                  <c:v>16772000</c:v>
                </c:pt>
                <c:pt idx="44">
                  <c:v>13728000</c:v>
                </c:pt>
                <c:pt idx="45">
                  <c:v>11176000</c:v>
                </c:pt>
                <c:pt idx="46">
                  <c:v>9036800</c:v>
                </c:pt>
                <c:pt idx="47">
                  <c:v>7264800</c:v>
                </c:pt>
                <c:pt idx="48">
                  <c:v>5810900</c:v>
                </c:pt>
                <c:pt idx="49">
                  <c:v>4613600</c:v>
                </c:pt>
                <c:pt idx="50">
                  <c:v>3634800</c:v>
                </c:pt>
                <c:pt idx="51">
                  <c:v>2836300</c:v>
                </c:pt>
                <c:pt idx="52">
                  <c:v>2194400</c:v>
                </c:pt>
                <c:pt idx="53">
                  <c:v>1676800</c:v>
                </c:pt>
                <c:pt idx="54">
                  <c:v>1266000</c:v>
                </c:pt>
                <c:pt idx="55" formatCode="General">
                  <c:v>951340</c:v>
                </c:pt>
                <c:pt idx="56" formatCode="General">
                  <c:v>714360</c:v>
                </c:pt>
                <c:pt idx="57">
                  <c:v>12657000</c:v>
                </c:pt>
                <c:pt idx="58">
                  <c:v>10622000</c:v>
                </c:pt>
                <c:pt idx="59">
                  <c:v>8600300</c:v>
                </c:pt>
                <c:pt idx="60">
                  <c:v>6843400</c:v>
                </c:pt>
                <c:pt idx="61">
                  <c:v>5382200</c:v>
                </c:pt>
                <c:pt idx="62">
                  <c:v>4194600</c:v>
                </c:pt>
                <c:pt idx="63">
                  <c:v>3242200</c:v>
                </c:pt>
                <c:pt idx="64">
                  <c:v>2489100</c:v>
                </c:pt>
                <c:pt idx="65">
                  <c:v>1899900</c:v>
                </c:pt>
                <c:pt idx="66">
                  <c:v>1439200</c:v>
                </c:pt>
                <c:pt idx="67">
                  <c:v>1080600</c:v>
                </c:pt>
                <c:pt idx="68" formatCode="General">
                  <c:v>807040</c:v>
                </c:pt>
                <c:pt idx="69" formatCode="General">
                  <c:v>598570</c:v>
                </c:pt>
                <c:pt idx="70" formatCode="General">
                  <c:v>439590</c:v>
                </c:pt>
                <c:pt idx="71" formatCode="General">
                  <c:v>319520</c:v>
                </c:pt>
                <c:pt idx="72" formatCode="General">
                  <c:v>229330</c:v>
                </c:pt>
                <c:pt idx="73" formatCode="General">
                  <c:v>163310</c:v>
                </c:pt>
                <c:pt idx="74" formatCode="General">
                  <c:v>116250</c:v>
                </c:pt>
                <c:pt idx="75" formatCode="General">
                  <c:v>81740</c:v>
                </c:pt>
                <c:pt idx="76">
                  <c:v>3026700</c:v>
                </c:pt>
                <c:pt idx="77">
                  <c:v>2700400</c:v>
                </c:pt>
                <c:pt idx="78">
                  <c:v>2182800</c:v>
                </c:pt>
                <c:pt idx="79">
                  <c:v>1681600</c:v>
                </c:pt>
                <c:pt idx="80">
                  <c:v>1265100</c:v>
                </c:pt>
                <c:pt idx="81" formatCode="General">
                  <c:v>938140</c:v>
                </c:pt>
                <c:pt idx="82" formatCode="General">
                  <c:v>689840</c:v>
                </c:pt>
                <c:pt idx="83" formatCode="General">
                  <c:v>504060</c:v>
                </c:pt>
                <c:pt idx="84" formatCode="General">
                  <c:v>365390</c:v>
                </c:pt>
                <c:pt idx="85" formatCode="General">
                  <c:v>263650</c:v>
                </c:pt>
                <c:pt idx="86" formatCode="General">
                  <c:v>188630</c:v>
                </c:pt>
                <c:pt idx="87" formatCode="General">
                  <c:v>134050</c:v>
                </c:pt>
                <c:pt idx="88" formatCode="General">
                  <c:v>94560</c:v>
                </c:pt>
                <c:pt idx="89" formatCode="General">
                  <c:v>66115</c:v>
                </c:pt>
                <c:pt idx="90" formatCode="General">
                  <c:v>45732</c:v>
                </c:pt>
                <c:pt idx="91" formatCode="General">
                  <c:v>31277</c:v>
                </c:pt>
                <c:pt idx="92" formatCode="General">
                  <c:v>21258</c:v>
                </c:pt>
                <c:pt idx="93" formatCode="General">
                  <c:v>14429</c:v>
                </c:pt>
                <c:pt idx="94" formatCode="General">
                  <c:v>9680.2999999999993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'5atm'!$A$2:$A$96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'5atm'!$G$2:$G$96</c:f>
              <c:numCache>
                <c:formatCode>General</c:formatCode>
                <c:ptCount val="95"/>
                <c:pt idx="0">
                  <c:v>212574909.40316588</c:v>
                </c:pt>
                <c:pt idx="1">
                  <c:v>202667326.59085825</c:v>
                </c:pt>
                <c:pt idx="2">
                  <c:v>184996755.27669352</c:v>
                </c:pt>
                <c:pt idx="3">
                  <c:v>162404857.68072009</c:v>
                </c:pt>
                <c:pt idx="4">
                  <c:v>142049584.83949843</c:v>
                </c:pt>
                <c:pt idx="5">
                  <c:v>127466175.1012648</c:v>
                </c:pt>
                <c:pt idx="6">
                  <c:v>115528914.13022889</c:v>
                </c:pt>
                <c:pt idx="7">
                  <c:v>102337472.60456851</c:v>
                </c:pt>
                <c:pt idx="8">
                  <c:v>87949803.153591409</c:v>
                </c:pt>
                <c:pt idx="9">
                  <c:v>76132991.49656938</c:v>
                </c:pt>
                <c:pt idx="10">
                  <c:v>67685135.179193407</c:v>
                </c:pt>
                <c:pt idx="11">
                  <c:v>60452889.192467213</c:v>
                </c:pt>
                <c:pt idx="12">
                  <c:v>52331793.548357554</c:v>
                </c:pt>
                <c:pt idx="13">
                  <c:v>43693338.418006897</c:v>
                </c:pt>
                <c:pt idx="14">
                  <c:v>36458828.694756329</c:v>
                </c:pt>
                <c:pt idx="15">
                  <c:v>31467754.39919221</c:v>
                </c:pt>
                <c:pt idx="16">
                  <c:v>27392681.87245328</c:v>
                </c:pt>
                <c:pt idx="17">
                  <c:v>23036505.859210249</c:v>
                </c:pt>
                <c:pt idx="18">
                  <c:v>18527304.523678862</c:v>
                </c:pt>
                <c:pt idx="19">
                  <c:v>106328324.4168095</c:v>
                </c:pt>
                <c:pt idx="20">
                  <c:v>92088093.284610108</c:v>
                </c:pt>
                <c:pt idx="21">
                  <c:v>79127419.529039621</c:v>
                </c:pt>
                <c:pt idx="22">
                  <c:v>69824614.023065835</c:v>
                </c:pt>
                <c:pt idx="23">
                  <c:v>62547232.650890104</c:v>
                </c:pt>
                <c:pt idx="24">
                  <c:v>54762822.833056413</c:v>
                </c:pt>
                <c:pt idx="25">
                  <c:v>45993080.086878963</c:v>
                </c:pt>
                <c:pt idx="26">
                  <c:v>38231563.206192307</c:v>
                </c:pt>
                <c:pt idx="27">
                  <c:v>32667104.514933012</c:v>
                </c:pt>
                <c:pt idx="28">
                  <c:v>28532616.286243591</c:v>
                </c:pt>
                <c:pt idx="29">
                  <c:v>24305117.410523169</c:v>
                </c:pt>
                <c:pt idx="30">
                  <c:v>19731380.370487712</c:v>
                </c:pt>
                <c:pt idx="31">
                  <c:v>15823007.762940397</c:v>
                </c:pt>
                <c:pt idx="32">
                  <c:v>13086414.941992473</c:v>
                </c:pt>
                <c:pt idx="33">
                  <c:v>11042474.853809226</c:v>
                </c:pt>
                <c:pt idx="34">
                  <c:v>9096172.4523637984</c:v>
                </c:pt>
                <c:pt idx="35">
                  <c:v>7098904.4211928397</c:v>
                </c:pt>
                <c:pt idx="36">
                  <c:v>5413333.813982158</c:v>
                </c:pt>
                <c:pt idx="37">
                  <c:v>4226456.3459973326</c:v>
                </c:pt>
                <c:pt idx="38">
                  <c:v>39606948.777043179</c:v>
                </c:pt>
                <c:pt idx="39">
                  <c:v>33661326.752096877</c:v>
                </c:pt>
                <c:pt idx="40">
                  <c:v>29323538.595016353</c:v>
                </c:pt>
                <c:pt idx="41">
                  <c:v>25178924.011863474</c:v>
                </c:pt>
                <c:pt idx="42">
                  <c:v>20625480.994974189</c:v>
                </c:pt>
                <c:pt idx="43">
                  <c:v>16500619.941088645</c:v>
                </c:pt>
                <c:pt idx="44">
                  <c:v>13521361.357600715</c:v>
                </c:pt>
                <c:pt idx="45">
                  <c:v>11414277.431347964</c:v>
                </c:pt>
                <c:pt idx="46">
                  <c:v>9467669.2807785142</c:v>
                </c:pt>
                <c:pt idx="47">
                  <c:v>7475129.2157900473</c:v>
                </c:pt>
                <c:pt idx="48">
                  <c:v>5700697.6181856412</c:v>
                </c:pt>
                <c:pt idx="49">
                  <c:v>4418591.7916638646</c:v>
                </c:pt>
                <c:pt idx="50">
                  <c:v>3550874.623243968</c:v>
                </c:pt>
                <c:pt idx="51">
                  <c:v>2834254.5603303709</c:v>
                </c:pt>
                <c:pt idx="52">
                  <c:v>2141267.7380178748</c:v>
                </c:pt>
                <c:pt idx="53">
                  <c:v>1560739.4816454051</c:v>
                </c:pt>
                <c:pt idx="54">
                  <c:v>1148376.3821807981</c:v>
                </c:pt>
                <c:pt idx="55">
                  <c:v>873935.78402632743</c:v>
                </c:pt>
                <c:pt idx="56">
                  <c:v>663393.38533496391</c:v>
                </c:pt>
                <c:pt idx="57">
                  <c:v>12768623.644789774</c:v>
                </c:pt>
                <c:pt idx="58">
                  <c:v>10792140.355114048</c:v>
                </c:pt>
                <c:pt idx="59">
                  <c:v>8819535.8252296858</c:v>
                </c:pt>
                <c:pt idx="60">
                  <c:v>6843600.9661593577</c:v>
                </c:pt>
                <c:pt idx="61">
                  <c:v>5216149.8637214238</c:v>
                </c:pt>
                <c:pt idx="62">
                  <c:v>4100465.1309353332</c:v>
                </c:pt>
                <c:pt idx="63">
                  <c:v>3303264.5137810954</c:v>
                </c:pt>
                <c:pt idx="64">
                  <c:v>2593663.7060186062</c:v>
                </c:pt>
                <c:pt idx="65">
                  <c:v>1925924.527700955</c:v>
                </c:pt>
                <c:pt idx="66">
                  <c:v>1404013.2317865647</c:v>
                </c:pt>
                <c:pt idx="67">
                  <c:v>1045318.6296482449</c:v>
                </c:pt>
                <c:pt idx="68">
                  <c:v>798147.8836211391</c:v>
                </c:pt>
                <c:pt idx="69">
                  <c:v>600800.31708630966</c:v>
                </c:pt>
                <c:pt idx="70">
                  <c:v>432676.3091968451</c:v>
                </c:pt>
                <c:pt idx="71">
                  <c:v>302167.94404342968</c:v>
                </c:pt>
                <c:pt idx="72">
                  <c:v>215170.73986314418</c:v>
                </c:pt>
                <c:pt idx="73">
                  <c:v>156983.42937775073</c:v>
                </c:pt>
                <c:pt idx="74">
                  <c:v>113327.46177238038</c:v>
                </c:pt>
                <c:pt idx="75">
                  <c:v>78247.711583052733</c:v>
                </c:pt>
                <c:pt idx="76">
                  <c:v>3811104.2759175636</c:v>
                </c:pt>
                <c:pt idx="77">
                  <c:v>3064939.931999139</c:v>
                </c:pt>
                <c:pt idx="78">
                  <c:v>2361158.9243005714</c:v>
                </c:pt>
                <c:pt idx="79">
                  <c:v>1735180.6903976146</c:v>
                </c:pt>
                <c:pt idx="80">
                  <c:v>1265094.5082965498</c:v>
                </c:pt>
                <c:pt idx="81">
                  <c:v>952440.48832254473</c:v>
                </c:pt>
                <c:pt idx="82">
                  <c:v>728179.51499973657</c:v>
                </c:pt>
                <c:pt idx="83">
                  <c:v>539529.84883734153</c:v>
                </c:pt>
                <c:pt idx="84">
                  <c:v>381362.79232136207</c:v>
                </c:pt>
                <c:pt idx="85">
                  <c:v>268517.97556288575</c:v>
                </c:pt>
                <c:pt idx="86">
                  <c:v>192803.54358825242</c:v>
                </c:pt>
                <c:pt idx="87">
                  <c:v>141113.79188961102</c:v>
                </c:pt>
                <c:pt idx="88">
                  <c:v>100326.99708782346</c:v>
                </c:pt>
                <c:pt idx="89">
                  <c:v>68803.182639510764</c:v>
                </c:pt>
                <c:pt idx="90">
                  <c:v>46030.743053405698</c:v>
                </c:pt>
                <c:pt idx="91">
                  <c:v>31245.525573998162</c:v>
                </c:pt>
                <c:pt idx="92">
                  <c:v>21475.383581188482</c:v>
                </c:pt>
                <c:pt idx="93">
                  <c:v>14612.680361242728</c:v>
                </c:pt>
                <c:pt idx="94">
                  <c:v>9684.447972787817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403776"/>
        <c:axId val="177405312"/>
      </c:scatterChart>
      <c:valAx>
        <c:axId val="177403776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7405312"/>
        <c:crosses val="autoZero"/>
        <c:crossBetween val="midCat"/>
      </c:valAx>
      <c:valAx>
        <c:axId val="177405312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774037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'5atm'!$A$2:$A$96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'5atm'!$C$2:$C$96</c:f>
              <c:numCache>
                <c:formatCode>General</c:formatCode>
                <c:ptCount val="95"/>
                <c:pt idx="0">
                  <c:v>17.600000000000001</c:v>
                </c:pt>
                <c:pt idx="1">
                  <c:v>18.41</c:v>
                </c:pt>
                <c:pt idx="2">
                  <c:v>19.3</c:v>
                </c:pt>
                <c:pt idx="3">
                  <c:v>20.190000000000001</c:v>
                </c:pt>
                <c:pt idx="4">
                  <c:v>21.07</c:v>
                </c:pt>
                <c:pt idx="5">
                  <c:v>21.96</c:v>
                </c:pt>
                <c:pt idx="6">
                  <c:v>22.83</c:v>
                </c:pt>
                <c:pt idx="7">
                  <c:v>23.65</c:v>
                </c:pt>
                <c:pt idx="8">
                  <c:v>24.65</c:v>
                </c:pt>
                <c:pt idx="9">
                  <c:v>25.72</c:v>
                </c:pt>
                <c:pt idx="10">
                  <c:v>26.7</c:v>
                </c:pt>
                <c:pt idx="11">
                  <c:v>27.71</c:v>
                </c:pt>
                <c:pt idx="12">
                  <c:v>28.78</c:v>
                </c:pt>
                <c:pt idx="13">
                  <c:v>29.9</c:v>
                </c:pt>
                <c:pt idx="14">
                  <c:v>31.01</c:v>
                </c:pt>
                <c:pt idx="15">
                  <c:v>32.380000000000003</c:v>
                </c:pt>
                <c:pt idx="16">
                  <c:v>33.69</c:v>
                </c:pt>
                <c:pt idx="17">
                  <c:v>34.92</c:v>
                </c:pt>
                <c:pt idx="18">
                  <c:v>36.229999999999997</c:v>
                </c:pt>
                <c:pt idx="19">
                  <c:v>24.02</c:v>
                </c:pt>
                <c:pt idx="20">
                  <c:v>25.12</c:v>
                </c:pt>
                <c:pt idx="21">
                  <c:v>26.09</c:v>
                </c:pt>
                <c:pt idx="22">
                  <c:v>27.03</c:v>
                </c:pt>
                <c:pt idx="23">
                  <c:v>27.94</c:v>
                </c:pt>
                <c:pt idx="24">
                  <c:v>28.87</c:v>
                </c:pt>
                <c:pt idx="25">
                  <c:v>29.83</c:v>
                </c:pt>
                <c:pt idx="26">
                  <c:v>30.87</c:v>
                </c:pt>
                <c:pt idx="27">
                  <c:v>31.9</c:v>
                </c:pt>
                <c:pt idx="28">
                  <c:v>32.99</c:v>
                </c:pt>
                <c:pt idx="29">
                  <c:v>34.14</c:v>
                </c:pt>
                <c:pt idx="30">
                  <c:v>35.33</c:v>
                </c:pt>
                <c:pt idx="31">
                  <c:v>36.590000000000003</c:v>
                </c:pt>
                <c:pt idx="32">
                  <c:v>37.909999999999997</c:v>
                </c:pt>
                <c:pt idx="33">
                  <c:v>39.29</c:v>
                </c:pt>
                <c:pt idx="34">
                  <c:v>40.81</c:v>
                </c:pt>
                <c:pt idx="35">
                  <c:v>42.39</c:v>
                </c:pt>
                <c:pt idx="36">
                  <c:v>44</c:v>
                </c:pt>
                <c:pt idx="37">
                  <c:v>45.6</c:v>
                </c:pt>
                <c:pt idx="38">
                  <c:v>31.65</c:v>
                </c:pt>
                <c:pt idx="39">
                  <c:v>33.22</c:v>
                </c:pt>
                <c:pt idx="40">
                  <c:v>34.46</c:v>
                </c:pt>
                <c:pt idx="41">
                  <c:v>35.57</c:v>
                </c:pt>
                <c:pt idx="42">
                  <c:v>36.69</c:v>
                </c:pt>
                <c:pt idx="43">
                  <c:v>37.82</c:v>
                </c:pt>
                <c:pt idx="44">
                  <c:v>39</c:v>
                </c:pt>
                <c:pt idx="45">
                  <c:v>40.22</c:v>
                </c:pt>
                <c:pt idx="46">
                  <c:v>41.46</c:v>
                </c:pt>
                <c:pt idx="47">
                  <c:v>42.83</c:v>
                </c:pt>
                <c:pt idx="48">
                  <c:v>44.22</c:v>
                </c:pt>
                <c:pt idx="49">
                  <c:v>45.67</c:v>
                </c:pt>
                <c:pt idx="50">
                  <c:v>47.17</c:v>
                </c:pt>
                <c:pt idx="51">
                  <c:v>48.72</c:v>
                </c:pt>
                <c:pt idx="52">
                  <c:v>50.32</c:v>
                </c:pt>
                <c:pt idx="53">
                  <c:v>51.99</c:v>
                </c:pt>
                <c:pt idx="54">
                  <c:v>53.71</c:v>
                </c:pt>
                <c:pt idx="55">
                  <c:v>55.44</c:v>
                </c:pt>
                <c:pt idx="56">
                  <c:v>57.13</c:v>
                </c:pt>
                <c:pt idx="57">
                  <c:v>44.21</c:v>
                </c:pt>
                <c:pt idx="58">
                  <c:v>44.19</c:v>
                </c:pt>
                <c:pt idx="59">
                  <c:v>44.88</c:v>
                </c:pt>
                <c:pt idx="60">
                  <c:v>45.81</c:v>
                </c:pt>
                <c:pt idx="61">
                  <c:v>46.94</c:v>
                </c:pt>
                <c:pt idx="62">
                  <c:v>48.18</c:v>
                </c:pt>
                <c:pt idx="63">
                  <c:v>49.5</c:v>
                </c:pt>
                <c:pt idx="64">
                  <c:v>50.88</c:v>
                </c:pt>
                <c:pt idx="65">
                  <c:v>52.3</c:v>
                </c:pt>
                <c:pt idx="66">
                  <c:v>53.75</c:v>
                </c:pt>
                <c:pt idx="67">
                  <c:v>55.23</c:v>
                </c:pt>
                <c:pt idx="68">
                  <c:v>56.73</c:v>
                </c:pt>
                <c:pt idx="69">
                  <c:v>58.24</c:v>
                </c:pt>
                <c:pt idx="70">
                  <c:v>59.79</c:v>
                </c:pt>
                <c:pt idx="71">
                  <c:v>61.38</c:v>
                </c:pt>
                <c:pt idx="72">
                  <c:v>63</c:v>
                </c:pt>
                <c:pt idx="73">
                  <c:v>64.650000000000006</c:v>
                </c:pt>
                <c:pt idx="74">
                  <c:v>66.28</c:v>
                </c:pt>
                <c:pt idx="75">
                  <c:v>67.95</c:v>
                </c:pt>
                <c:pt idx="76">
                  <c:v>66.41</c:v>
                </c:pt>
                <c:pt idx="77">
                  <c:v>58.75</c:v>
                </c:pt>
                <c:pt idx="78">
                  <c:v>56.54</c:v>
                </c:pt>
                <c:pt idx="79">
                  <c:v>56.18</c:v>
                </c:pt>
                <c:pt idx="80">
                  <c:v>56.82</c:v>
                </c:pt>
                <c:pt idx="81">
                  <c:v>57.86</c:v>
                </c:pt>
                <c:pt idx="82">
                  <c:v>59.14</c:v>
                </c:pt>
                <c:pt idx="83">
                  <c:v>60.49</c:v>
                </c:pt>
                <c:pt idx="84">
                  <c:v>61.85</c:v>
                </c:pt>
                <c:pt idx="85">
                  <c:v>63.24</c:v>
                </c:pt>
                <c:pt idx="86">
                  <c:v>64.64</c:v>
                </c:pt>
                <c:pt idx="87">
                  <c:v>66.05</c:v>
                </c:pt>
                <c:pt idx="88">
                  <c:v>67.510000000000005</c:v>
                </c:pt>
                <c:pt idx="89">
                  <c:v>68.98</c:v>
                </c:pt>
                <c:pt idx="90">
                  <c:v>70.510000000000005</c:v>
                </c:pt>
                <c:pt idx="91">
                  <c:v>72.09</c:v>
                </c:pt>
                <c:pt idx="92">
                  <c:v>73.7</c:v>
                </c:pt>
                <c:pt idx="93">
                  <c:v>75.290000000000006</c:v>
                </c:pt>
                <c:pt idx="94">
                  <c:v>76.900000000000006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'5atm'!$A$2:$A$96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'5atm'!$H$2:$H$96</c:f>
              <c:numCache>
                <c:formatCode>General</c:formatCode>
                <c:ptCount val="95"/>
                <c:pt idx="0">
                  <c:v>8.8624554803454068</c:v>
                </c:pt>
                <c:pt idx="1">
                  <c:v>13.059137075229396</c:v>
                </c:pt>
                <c:pt idx="2">
                  <c:v>17.545880024223401</c:v>
                </c:pt>
                <c:pt idx="3">
                  <c:v>20.47513902938903</c:v>
                </c:pt>
                <c:pt idx="4">
                  <c:v>21.070143460965653</c:v>
                </c:pt>
                <c:pt idx="5">
                  <c:v>20.985704847617754</c:v>
                </c:pt>
                <c:pt idx="6">
                  <c:v>22.139328760131193</c:v>
                </c:pt>
                <c:pt idx="7">
                  <c:v>24.338360387361714</c:v>
                </c:pt>
                <c:pt idx="8">
                  <c:v>25.671841672217806</c:v>
                </c:pt>
                <c:pt idx="9">
                  <c:v>25.305583071814102</c:v>
                </c:pt>
                <c:pt idx="10">
                  <c:v>24.998800483556057</c:v>
                </c:pt>
                <c:pt idx="11">
                  <c:v>26.556838654073058</c:v>
                </c:pt>
                <c:pt idx="12">
                  <c:v>29.414393728392586</c:v>
                </c:pt>
                <c:pt idx="13">
                  <c:v>31.234035822469639</c:v>
                </c:pt>
                <c:pt idx="14">
                  <c:v>30.981421945132404</c:v>
                </c:pt>
                <c:pt idx="15">
                  <c:v>30.599936747156505</c:v>
                </c:pt>
                <c:pt idx="16">
                  <c:v>32.270522625145219</c:v>
                </c:pt>
                <c:pt idx="17">
                  <c:v>35.504057811156521</c:v>
                </c:pt>
                <c:pt idx="18">
                  <c:v>37.727106309093713</c:v>
                </c:pt>
                <c:pt idx="19">
                  <c:v>23.704814053659319</c:v>
                </c:pt>
                <c:pt idx="20">
                  <c:v>25.476496058721498</c:v>
                </c:pt>
                <c:pt idx="21">
                  <c:v>25.510497884151373</c:v>
                </c:pt>
                <c:pt idx="22">
                  <c:v>24.943041630367691</c:v>
                </c:pt>
                <c:pt idx="23">
                  <c:v>25.902916286409049</c:v>
                </c:pt>
                <c:pt idx="24">
                  <c:v>28.600539916736025</c:v>
                </c:pt>
                <c:pt idx="25">
                  <c:v>30.953728724616255</c:v>
                </c:pt>
                <c:pt idx="26">
                  <c:v>31.190420752303996</c:v>
                </c:pt>
                <c:pt idx="27">
                  <c:v>30.5566591444213</c:v>
                </c:pt>
                <c:pt idx="28">
                  <c:v>31.564317475368291</c:v>
                </c:pt>
                <c:pt idx="29">
                  <c:v>34.579171168955703</c:v>
                </c:pt>
                <c:pt idx="30">
                  <c:v>37.351206487433075</c:v>
                </c:pt>
                <c:pt idx="31">
                  <c:v>37.82590488207677</c:v>
                </c:pt>
                <c:pt idx="32">
                  <c:v>37.253332152252405</c:v>
                </c:pt>
                <c:pt idx="33">
                  <c:v>38.453079412124517</c:v>
                </c:pt>
                <c:pt idx="34">
                  <c:v>42.02762314259585</c:v>
                </c:pt>
                <c:pt idx="35">
                  <c:v>45.570107100053171</c:v>
                </c:pt>
                <c:pt idx="36">
                  <c:v>46.688929398875132</c:v>
                </c:pt>
                <c:pt idx="37">
                  <c:v>46.188462415669079</c:v>
                </c:pt>
                <c:pt idx="38">
                  <c:v>31.295318096334611</c:v>
                </c:pt>
                <c:pt idx="39">
                  <c:v>30.619626447648358</c:v>
                </c:pt>
                <c:pt idx="40">
                  <c:v>31.173008199490088</c:v>
                </c:pt>
                <c:pt idx="41">
                  <c:v>33.911320291691084</c:v>
                </c:pt>
                <c:pt idx="42">
                  <c:v>36.95702323564106</c:v>
                </c:pt>
                <c:pt idx="43">
                  <c:v>37.900978334571064</c:v>
                </c:pt>
                <c:pt idx="44">
                  <c:v>37.301460473871906</c:v>
                </c:pt>
                <c:pt idx="45">
                  <c:v>38.001289727098772</c:v>
                </c:pt>
                <c:pt idx="46">
                  <c:v>41.268611870432942</c:v>
                </c:pt>
                <c:pt idx="47">
                  <c:v>45.031828340016304</c:v>
                </c:pt>
                <c:pt idx="48">
                  <c:v>46.674158272110503</c:v>
                </c:pt>
                <c:pt idx="49">
                  <c:v>46.269223841748484</c:v>
                </c:pt>
                <c:pt idx="50">
                  <c:v>46.680138819114291</c:v>
                </c:pt>
                <c:pt idx="51">
                  <c:v>49.636304772598699</c:v>
                </c:pt>
                <c:pt idx="52">
                  <c:v>53.583735955983229</c:v>
                </c:pt>
                <c:pt idx="53">
                  <c:v>55.648861700898792</c:v>
                </c:pt>
                <c:pt idx="54">
                  <c:v>55.512225975382982</c:v>
                </c:pt>
                <c:pt idx="55">
                  <c:v>55.603713673742611</c:v>
                </c:pt>
                <c:pt idx="56">
                  <c:v>57.987006119725173</c:v>
                </c:pt>
                <c:pt idx="57">
                  <c:v>37.26173996962148</c:v>
                </c:pt>
                <c:pt idx="58">
                  <c:v>38.81591234440257</c:v>
                </c:pt>
                <c:pt idx="59">
                  <c:v>42.588764661827206</c:v>
                </c:pt>
                <c:pt idx="60">
                  <c:v>45.885016223918662</c:v>
                </c:pt>
                <c:pt idx="61">
                  <c:v>46.655028079083806</c:v>
                </c:pt>
                <c:pt idx="62">
                  <c:v>46.165673249876484</c:v>
                </c:pt>
                <c:pt idx="63">
                  <c:v>47.407955733225954</c:v>
                </c:pt>
                <c:pt idx="64">
                  <c:v>51.028922114058567</c:v>
                </c:pt>
                <c:pt idx="65">
                  <c:v>54.586592293671558</c:v>
                </c:pt>
                <c:pt idx="66">
                  <c:v>55.767016703751381</c:v>
                </c:pt>
                <c:pt idx="67">
                  <c:v>55.367376943795094</c:v>
                </c:pt>
                <c:pt idx="68">
                  <c:v>56.142059443429119</c:v>
                </c:pt>
                <c:pt idx="69">
                  <c:v>59.151812694014041</c:v>
                </c:pt>
                <c:pt idx="70">
                  <c:v>62.384833247007784</c:v>
                </c:pt>
                <c:pt idx="71">
                  <c:v>63.791513598455104</c:v>
                </c:pt>
                <c:pt idx="72">
                  <c:v>63.678578052089392</c:v>
                </c:pt>
                <c:pt idx="73">
                  <c:v>64.393886649955903</c:v>
                </c:pt>
                <c:pt idx="74">
                  <c:v>67.139976190279398</c:v>
                </c:pt>
                <c:pt idx="75">
                  <c:v>70.437593788518512</c:v>
                </c:pt>
                <c:pt idx="76">
                  <c:v>46.277730041332809</c:v>
                </c:pt>
                <c:pt idx="77">
                  <c:v>48.424674117809403</c:v>
                </c:pt>
                <c:pt idx="78">
                  <c:v>52.386583468267844</c:v>
                </c:pt>
                <c:pt idx="79">
                  <c:v>55.2629983098306</c:v>
                </c:pt>
                <c:pt idx="80">
                  <c:v>55.683546972816501</c:v>
                </c:pt>
                <c:pt idx="81">
                  <c:v>55.37048566837516</c:v>
                </c:pt>
                <c:pt idx="82">
                  <c:v>56.963943298179167</c:v>
                </c:pt>
                <c:pt idx="83">
                  <c:v>60.372907586860407</c:v>
                </c:pt>
                <c:pt idx="84">
                  <c:v>63.142229082112024</c:v>
                </c:pt>
                <c:pt idx="85">
                  <c:v>63.822933225658367</c:v>
                </c:pt>
                <c:pt idx="86">
                  <c:v>63.71093468223053</c:v>
                </c:pt>
                <c:pt idx="87">
                  <c:v>65.124957438199047</c:v>
                </c:pt>
                <c:pt idx="88">
                  <c:v>68.328642315019536</c:v>
                </c:pt>
                <c:pt idx="89">
                  <c:v>71.265911301074937</c:v>
                </c:pt>
                <c:pt idx="90">
                  <c:v>72.625847434860532</c:v>
                </c:pt>
                <c:pt idx="91">
                  <c:v>72.874209660540274</c:v>
                </c:pt>
                <c:pt idx="92">
                  <c:v>73.613035872816198</c:v>
                </c:pt>
                <c:pt idx="93">
                  <c:v>75.314521168641051</c:v>
                </c:pt>
                <c:pt idx="94">
                  <c:v>76.846420240561059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436160"/>
        <c:axId val="177437696"/>
      </c:scatterChart>
      <c:valAx>
        <c:axId val="177436160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7437696"/>
        <c:crosses val="autoZero"/>
        <c:crossBetween val="midCat"/>
      </c:valAx>
      <c:valAx>
        <c:axId val="177437696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74361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'RTFOT + PAV'!$A$2:$A$96</c:f>
              <c:numCache>
                <c:formatCode>0.0000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2814.0000000000005</c:v>
                </c:pt>
                <c:pt idx="6">
                  <c:v>1752</c:v>
                </c:pt>
                <c:pt idx="7">
                  <c:v>1092</c:v>
                </c:pt>
                <c:pt idx="8">
                  <c:v>677.99999999999989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102.60000000000001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484.99999999999994</c:v>
                </c:pt>
                <c:pt idx="22">
                  <c:v>302.5</c:v>
                </c:pt>
                <c:pt idx="23">
                  <c:v>188.25</c:v>
                </c:pt>
                <c:pt idx="24">
                  <c:v>117.25000000000001</c:v>
                </c:pt>
                <c:pt idx="25">
                  <c:v>73</c:v>
                </c:pt>
                <c:pt idx="26">
                  <c:v>45.5</c:v>
                </c:pt>
                <c:pt idx="27">
                  <c:v>28.249999999999996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6.8500000000000005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0.40249999999999997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0.37650000000000006</c:v>
                </c:pt>
                <c:pt idx="62">
                  <c:v>0.23450000000000004</c:v>
                </c:pt>
                <c:pt idx="63">
                  <c:v>0.14599999999999999</c:v>
                </c:pt>
                <c:pt idx="64">
                  <c:v>9.1000000000000011E-2</c:v>
                </c:pt>
                <c:pt idx="65">
                  <c:v>5.6499999999999995E-2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1.3700000000000002E-2</c:v>
                </c:pt>
                <c:pt idx="69">
                  <c:v>8.5500000000000003E-3</c:v>
                </c:pt>
                <c:pt idx="70">
                  <c:v>5.3500000000000006E-3</c:v>
                </c:pt>
                <c:pt idx="71">
                  <c:v>3.32E-3</c:v>
                </c:pt>
                <c:pt idx="72">
                  <c:v>2.0700000000000002E-3</c:v>
                </c:pt>
                <c:pt idx="73">
                  <c:v>1.2900000000000001E-3</c:v>
                </c:pt>
                <c:pt idx="74">
                  <c:v>8.0500000000000005E-4</c:v>
                </c:pt>
                <c:pt idx="75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1.8760000000000002E-2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2.8279999999999998E-3</c:v>
                </c:pt>
                <c:pt idx="86">
                  <c:v>1.7639999999999999E-3</c:v>
                </c:pt>
                <c:pt idx="87">
                  <c:v>1.0960000000000002E-3</c:v>
                </c:pt>
                <c:pt idx="88">
                  <c:v>6.8400000000000004E-4</c:v>
                </c:pt>
                <c:pt idx="89">
                  <c:v>4.28E-4</c:v>
                </c:pt>
                <c:pt idx="90">
                  <c:v>2.656E-4</c:v>
                </c:pt>
                <c:pt idx="91">
                  <c:v>1.6560000000000001E-4</c:v>
                </c:pt>
                <c:pt idx="92">
                  <c:v>1.032E-4</c:v>
                </c:pt>
                <c:pt idx="93">
                  <c:v>6.4400000000000007E-5</c:v>
                </c:pt>
                <c:pt idx="94">
                  <c:v>4.0000000000000003E-5</c:v>
                </c:pt>
              </c:numCache>
            </c:numRef>
          </c:xVal>
          <c:yVal>
            <c:numRef>
              <c:f>'RTFOT + PAV'!$C$2:$C$96</c:f>
              <c:numCache>
                <c:formatCode>0.00</c:formatCode>
                <c:ptCount val="95"/>
                <c:pt idx="0">
                  <c:v>16.54</c:v>
                </c:pt>
                <c:pt idx="1">
                  <c:v>17.59</c:v>
                </c:pt>
                <c:pt idx="2">
                  <c:v>18.5</c:v>
                </c:pt>
                <c:pt idx="3">
                  <c:v>19.55</c:v>
                </c:pt>
                <c:pt idx="4">
                  <c:v>20.399999999999999</c:v>
                </c:pt>
                <c:pt idx="5">
                  <c:v>21.53</c:v>
                </c:pt>
                <c:pt idx="6">
                  <c:v>22.43</c:v>
                </c:pt>
                <c:pt idx="7">
                  <c:v>23.55</c:v>
                </c:pt>
                <c:pt idx="8">
                  <c:v>24.32</c:v>
                </c:pt>
                <c:pt idx="9">
                  <c:v>25.43</c:v>
                </c:pt>
                <c:pt idx="10">
                  <c:v>26.49</c:v>
                </c:pt>
                <c:pt idx="11">
                  <c:v>27.57</c:v>
                </c:pt>
                <c:pt idx="12">
                  <c:v>28.72</c:v>
                </c:pt>
                <c:pt idx="13">
                  <c:v>29.74</c:v>
                </c:pt>
                <c:pt idx="14">
                  <c:v>30.98</c:v>
                </c:pt>
                <c:pt idx="15">
                  <c:v>32.21</c:v>
                </c:pt>
                <c:pt idx="16">
                  <c:v>33.51</c:v>
                </c:pt>
                <c:pt idx="17">
                  <c:v>34.869999999999997</c:v>
                </c:pt>
                <c:pt idx="18">
                  <c:v>36.25</c:v>
                </c:pt>
                <c:pt idx="19">
                  <c:v>23.23</c:v>
                </c:pt>
                <c:pt idx="20">
                  <c:v>24.67</c:v>
                </c:pt>
                <c:pt idx="21">
                  <c:v>25.73</c:v>
                </c:pt>
                <c:pt idx="22">
                  <c:v>26.79</c:v>
                </c:pt>
                <c:pt idx="23">
                  <c:v>27.78</c:v>
                </c:pt>
                <c:pt idx="24">
                  <c:v>28.85</c:v>
                </c:pt>
                <c:pt idx="25">
                  <c:v>29.87</c:v>
                </c:pt>
                <c:pt idx="26">
                  <c:v>30.92</c:v>
                </c:pt>
                <c:pt idx="27">
                  <c:v>31.97</c:v>
                </c:pt>
                <c:pt idx="28">
                  <c:v>33.090000000000003</c:v>
                </c:pt>
                <c:pt idx="29">
                  <c:v>34.29</c:v>
                </c:pt>
                <c:pt idx="30">
                  <c:v>35.49</c:v>
                </c:pt>
                <c:pt idx="31">
                  <c:v>36.770000000000003</c:v>
                </c:pt>
                <c:pt idx="32">
                  <c:v>38.11</c:v>
                </c:pt>
                <c:pt idx="33">
                  <c:v>39.51</c:v>
                </c:pt>
                <c:pt idx="34">
                  <c:v>40.97</c:v>
                </c:pt>
                <c:pt idx="35">
                  <c:v>42.48</c:v>
                </c:pt>
                <c:pt idx="36">
                  <c:v>43.98</c:v>
                </c:pt>
                <c:pt idx="37">
                  <c:v>45.55</c:v>
                </c:pt>
                <c:pt idx="38">
                  <c:v>31.3</c:v>
                </c:pt>
                <c:pt idx="39">
                  <c:v>33.33</c:v>
                </c:pt>
                <c:pt idx="40">
                  <c:v>34.68</c:v>
                </c:pt>
                <c:pt idx="41">
                  <c:v>35.89</c:v>
                </c:pt>
                <c:pt idx="42">
                  <c:v>37.04</c:v>
                </c:pt>
                <c:pt idx="43">
                  <c:v>38.19</c:v>
                </c:pt>
                <c:pt idx="44">
                  <c:v>39.36</c:v>
                </c:pt>
                <c:pt idx="45">
                  <c:v>40.57</c:v>
                </c:pt>
                <c:pt idx="46">
                  <c:v>41.82</c:v>
                </c:pt>
                <c:pt idx="47">
                  <c:v>43.13</c:v>
                </c:pt>
                <c:pt idx="48">
                  <c:v>44.45</c:v>
                </c:pt>
                <c:pt idx="49">
                  <c:v>45.86</c:v>
                </c:pt>
                <c:pt idx="50">
                  <c:v>47.27</c:v>
                </c:pt>
                <c:pt idx="51">
                  <c:v>48.73</c:v>
                </c:pt>
                <c:pt idx="52">
                  <c:v>50.26</c:v>
                </c:pt>
                <c:pt idx="53">
                  <c:v>51.83</c:v>
                </c:pt>
                <c:pt idx="54">
                  <c:v>53.48</c:v>
                </c:pt>
                <c:pt idx="55">
                  <c:v>55.17</c:v>
                </c:pt>
                <c:pt idx="56">
                  <c:v>56.75</c:v>
                </c:pt>
                <c:pt idx="57">
                  <c:v>42.56</c:v>
                </c:pt>
                <c:pt idx="58">
                  <c:v>43.98</c:v>
                </c:pt>
                <c:pt idx="59">
                  <c:v>44.98</c:v>
                </c:pt>
                <c:pt idx="60">
                  <c:v>45.94</c:v>
                </c:pt>
                <c:pt idx="61">
                  <c:v>47.05</c:v>
                </c:pt>
                <c:pt idx="62">
                  <c:v>48.25</c:v>
                </c:pt>
                <c:pt idx="63">
                  <c:v>49.51</c:v>
                </c:pt>
                <c:pt idx="64">
                  <c:v>50.81</c:v>
                </c:pt>
                <c:pt idx="65">
                  <c:v>52.14</c:v>
                </c:pt>
                <c:pt idx="66">
                  <c:v>53.51</c:v>
                </c:pt>
                <c:pt idx="67">
                  <c:v>54.92</c:v>
                </c:pt>
                <c:pt idx="68">
                  <c:v>56.33</c:v>
                </c:pt>
                <c:pt idx="69">
                  <c:v>57.77</c:v>
                </c:pt>
                <c:pt idx="70">
                  <c:v>59.22</c:v>
                </c:pt>
                <c:pt idx="71">
                  <c:v>60.74</c:v>
                </c:pt>
                <c:pt idx="72">
                  <c:v>62.33</c:v>
                </c:pt>
                <c:pt idx="73">
                  <c:v>63.95</c:v>
                </c:pt>
                <c:pt idx="74">
                  <c:v>65.489999999999995</c:v>
                </c:pt>
                <c:pt idx="75">
                  <c:v>67.11</c:v>
                </c:pt>
                <c:pt idx="77">
                  <c:v>58.65</c:v>
                </c:pt>
                <c:pt idx="78">
                  <c:v>56.76</c:v>
                </c:pt>
                <c:pt idx="79">
                  <c:v>56.17</c:v>
                </c:pt>
                <c:pt idx="80">
                  <c:v>56.56</c:v>
                </c:pt>
                <c:pt idx="81">
                  <c:v>57.43</c:v>
                </c:pt>
                <c:pt idx="82">
                  <c:v>58.59</c:v>
                </c:pt>
                <c:pt idx="83">
                  <c:v>59.88</c:v>
                </c:pt>
                <c:pt idx="84">
                  <c:v>61.16</c:v>
                </c:pt>
                <c:pt idx="85">
                  <c:v>62.47</c:v>
                </c:pt>
                <c:pt idx="86">
                  <c:v>63.79</c:v>
                </c:pt>
                <c:pt idx="87">
                  <c:v>65.150000000000006</c:v>
                </c:pt>
                <c:pt idx="88">
                  <c:v>66.56</c:v>
                </c:pt>
                <c:pt idx="89">
                  <c:v>68.040000000000006</c:v>
                </c:pt>
                <c:pt idx="90">
                  <c:v>69.58</c:v>
                </c:pt>
                <c:pt idx="91">
                  <c:v>71.17</c:v>
                </c:pt>
                <c:pt idx="92">
                  <c:v>72.739999999999995</c:v>
                </c:pt>
                <c:pt idx="93">
                  <c:v>74.33</c:v>
                </c:pt>
                <c:pt idx="94">
                  <c:v>75.95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'RTFOT + PAV'!$A$2:$A$96</c:f>
              <c:numCache>
                <c:formatCode>0.0000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2814.0000000000005</c:v>
                </c:pt>
                <c:pt idx="6">
                  <c:v>1752</c:v>
                </c:pt>
                <c:pt idx="7">
                  <c:v>1092</c:v>
                </c:pt>
                <c:pt idx="8">
                  <c:v>677.99999999999989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102.60000000000001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484.99999999999994</c:v>
                </c:pt>
                <c:pt idx="22">
                  <c:v>302.5</c:v>
                </c:pt>
                <c:pt idx="23">
                  <c:v>188.25</c:v>
                </c:pt>
                <c:pt idx="24">
                  <c:v>117.25000000000001</c:v>
                </c:pt>
                <c:pt idx="25">
                  <c:v>73</c:v>
                </c:pt>
                <c:pt idx="26">
                  <c:v>45.5</c:v>
                </c:pt>
                <c:pt idx="27">
                  <c:v>28.249999999999996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6.8500000000000005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0.40249999999999997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0.37650000000000006</c:v>
                </c:pt>
                <c:pt idx="62">
                  <c:v>0.23450000000000004</c:v>
                </c:pt>
                <c:pt idx="63">
                  <c:v>0.14599999999999999</c:v>
                </c:pt>
                <c:pt idx="64">
                  <c:v>9.1000000000000011E-2</c:v>
                </c:pt>
                <c:pt idx="65">
                  <c:v>5.6499999999999995E-2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1.3700000000000002E-2</c:v>
                </c:pt>
                <c:pt idx="69">
                  <c:v>8.5500000000000003E-3</c:v>
                </c:pt>
                <c:pt idx="70">
                  <c:v>5.3500000000000006E-3</c:v>
                </c:pt>
                <c:pt idx="71">
                  <c:v>3.32E-3</c:v>
                </c:pt>
                <c:pt idx="72">
                  <c:v>2.0700000000000002E-3</c:v>
                </c:pt>
                <c:pt idx="73">
                  <c:v>1.2900000000000001E-3</c:v>
                </c:pt>
                <c:pt idx="74">
                  <c:v>8.0500000000000005E-4</c:v>
                </c:pt>
                <c:pt idx="75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1.8760000000000002E-2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2.8279999999999998E-3</c:v>
                </c:pt>
                <c:pt idx="86">
                  <c:v>1.7639999999999999E-3</c:v>
                </c:pt>
                <c:pt idx="87">
                  <c:v>1.0960000000000002E-3</c:v>
                </c:pt>
                <c:pt idx="88">
                  <c:v>6.8400000000000004E-4</c:v>
                </c:pt>
                <c:pt idx="89">
                  <c:v>4.28E-4</c:v>
                </c:pt>
                <c:pt idx="90">
                  <c:v>2.656E-4</c:v>
                </c:pt>
                <c:pt idx="91">
                  <c:v>1.6560000000000001E-4</c:v>
                </c:pt>
                <c:pt idx="92">
                  <c:v>1.032E-4</c:v>
                </c:pt>
                <c:pt idx="93">
                  <c:v>6.4400000000000007E-5</c:v>
                </c:pt>
                <c:pt idx="94">
                  <c:v>4.0000000000000003E-5</c:v>
                </c:pt>
              </c:numCache>
            </c:numRef>
          </c:xVal>
          <c:yVal>
            <c:numRef>
              <c:f>'RTFOT + PAV'!$H$2:$H$96</c:f>
              <c:numCache>
                <c:formatCode>General</c:formatCode>
                <c:ptCount val="95"/>
                <c:pt idx="0">
                  <c:v>8.6614060893065794</c:v>
                </c:pt>
                <c:pt idx="1">
                  <c:v>12.75125367560876</c:v>
                </c:pt>
                <c:pt idx="2">
                  <c:v>17.100857222231568</c:v>
                </c:pt>
                <c:pt idx="3">
                  <c:v>19.90161892368004</c:v>
                </c:pt>
                <c:pt idx="4">
                  <c:v>20.430109629040189</c:v>
                </c:pt>
                <c:pt idx="5">
                  <c:v>20.333709705858265</c:v>
                </c:pt>
                <c:pt idx="6">
                  <c:v>21.459813827041415</c:v>
                </c:pt>
                <c:pt idx="7">
                  <c:v>23.584688380286117</c:v>
                </c:pt>
                <c:pt idx="8">
                  <c:v>24.854499253969209</c:v>
                </c:pt>
                <c:pt idx="9">
                  <c:v>24.533121249885752</c:v>
                </c:pt>
                <c:pt idx="10">
                  <c:v>24.383125808475814</c:v>
                </c:pt>
                <c:pt idx="11">
                  <c:v>26.123040532243373</c:v>
                </c:pt>
                <c:pt idx="12">
                  <c:v>29.121711417956924</c:v>
                </c:pt>
                <c:pt idx="13">
                  <c:v>31.028513296217138</c:v>
                </c:pt>
                <c:pt idx="14">
                  <c:v>30.811902487549403</c:v>
                </c:pt>
                <c:pt idx="15">
                  <c:v>30.418086234772737</c:v>
                </c:pt>
                <c:pt idx="16">
                  <c:v>32.033800345086483</c:v>
                </c:pt>
                <c:pt idx="17">
                  <c:v>35.178174689904004</c:v>
                </c:pt>
                <c:pt idx="18">
                  <c:v>37.302401933525381</c:v>
                </c:pt>
                <c:pt idx="19">
                  <c:v>22.975411963421234</c:v>
                </c:pt>
                <c:pt idx="20">
                  <c:v>24.670245082938408</c:v>
                </c:pt>
                <c:pt idx="21">
                  <c:v>24.711415733633654</c:v>
                </c:pt>
                <c:pt idx="22">
                  <c:v>24.276333075634884</c:v>
                </c:pt>
                <c:pt idx="23">
                  <c:v>25.419776441307356</c:v>
                </c:pt>
                <c:pt idx="24">
                  <c:v>28.273252190357418</c:v>
                </c:pt>
                <c:pt idx="25">
                  <c:v>30.729578204114699</c:v>
                </c:pt>
                <c:pt idx="26">
                  <c:v>31.015990386359832</c:v>
                </c:pt>
                <c:pt idx="27">
                  <c:v>30.382593255162174</c:v>
                </c:pt>
                <c:pt idx="28">
                  <c:v>31.34695736110638</c:v>
                </c:pt>
                <c:pt idx="29">
                  <c:v>34.280817169519793</c:v>
                </c:pt>
                <c:pt idx="30">
                  <c:v>36.952097439715594</c:v>
                </c:pt>
                <c:pt idx="31">
                  <c:v>37.354459243780227</c:v>
                </c:pt>
                <c:pt idx="32">
                  <c:v>36.776228299214125</c:v>
                </c:pt>
                <c:pt idx="33">
                  <c:v>38.008884219456263</c:v>
                </c:pt>
                <c:pt idx="34">
                  <c:v>41.593610485137546</c:v>
                </c:pt>
                <c:pt idx="35">
                  <c:v>45.095941297920518</c:v>
                </c:pt>
                <c:pt idx="36">
                  <c:v>46.138264157961899</c:v>
                </c:pt>
                <c:pt idx="37">
                  <c:v>45.553651845618148</c:v>
                </c:pt>
                <c:pt idx="38">
                  <c:v>31.115044035575409</c:v>
                </c:pt>
                <c:pt idx="39">
                  <c:v>30.449351832965075</c:v>
                </c:pt>
                <c:pt idx="40">
                  <c:v>30.96744574640476</c:v>
                </c:pt>
                <c:pt idx="41">
                  <c:v>33.631365653071107</c:v>
                </c:pt>
                <c:pt idx="42">
                  <c:v>36.577597059079132</c:v>
                </c:pt>
                <c:pt idx="43">
                  <c:v>37.43895620580281</c:v>
                </c:pt>
                <c:pt idx="44">
                  <c:v>36.820737725731007</c:v>
                </c:pt>
                <c:pt idx="45">
                  <c:v>37.550853141312494</c:v>
                </c:pt>
                <c:pt idx="46">
                  <c:v>40.836294796012957</c:v>
                </c:pt>
                <c:pt idx="47">
                  <c:v>44.569239385532441</c:v>
                </c:pt>
                <c:pt idx="48">
                  <c:v>46.139568004568964</c:v>
                </c:pt>
                <c:pt idx="49">
                  <c:v>45.650729577215102</c:v>
                </c:pt>
                <c:pt idx="50">
                  <c:v>45.967739112427608</c:v>
                </c:pt>
                <c:pt idx="51">
                  <c:v>48.769439521081459</c:v>
                </c:pt>
                <c:pt idx="52">
                  <c:v>52.458811018859542</c:v>
                </c:pt>
                <c:pt idx="53">
                  <c:v>54.220823253325953</c:v>
                </c:pt>
                <c:pt idx="54">
                  <c:v>53.913243988272441</c:v>
                </c:pt>
                <c:pt idx="55">
                  <c:v>54.115923868222531</c:v>
                </c:pt>
                <c:pt idx="56">
                  <c:v>56.795100185763445</c:v>
                </c:pt>
                <c:pt idx="57">
                  <c:v>36.788425376465774</c:v>
                </c:pt>
                <c:pt idx="58">
                  <c:v>38.375397057029211</c:v>
                </c:pt>
                <c:pt idx="59">
                  <c:v>42.152308136140988</c:v>
                </c:pt>
                <c:pt idx="60">
                  <c:v>45.401901222577386</c:v>
                </c:pt>
                <c:pt idx="61">
                  <c:v>46.092533989248828</c:v>
                </c:pt>
                <c:pt idx="62">
                  <c:v>45.519195297425085</c:v>
                </c:pt>
                <c:pt idx="63">
                  <c:v>46.653207594897175</c:v>
                </c:pt>
                <c:pt idx="64">
                  <c:v>50.08581033516819</c:v>
                </c:pt>
                <c:pt idx="65">
                  <c:v>53.356727261692264</c:v>
                </c:pt>
                <c:pt idx="66">
                  <c:v>54.256073344458393</c:v>
                </c:pt>
                <c:pt idx="67">
                  <c:v>53.773652539521898</c:v>
                </c:pt>
                <c:pt idx="68">
                  <c:v>54.745069679500681</c:v>
                </c:pt>
                <c:pt idx="69">
                  <c:v>58.060601774422167</c:v>
                </c:pt>
                <c:pt idx="70">
                  <c:v>61.536089591992976</c:v>
                </c:pt>
                <c:pt idx="71">
                  <c:v>63.072554985746265</c:v>
                </c:pt>
                <c:pt idx="72">
                  <c:v>62.987988804467065</c:v>
                </c:pt>
                <c:pt idx="73">
                  <c:v>63.651274272151539</c:v>
                </c:pt>
                <c:pt idx="74">
                  <c:v>66.251374102249528</c:v>
                </c:pt>
                <c:pt idx="75">
                  <c:v>69.293809787954331</c:v>
                </c:pt>
                <c:pt idx="76">
                  <c:v>45.600322914908787</c:v>
                </c:pt>
                <c:pt idx="77">
                  <c:v>47.618657946279136</c:v>
                </c:pt>
                <c:pt idx="78">
                  <c:v>51.356535064562365</c:v>
                </c:pt>
                <c:pt idx="79">
                  <c:v>53.931498955399817</c:v>
                </c:pt>
                <c:pt idx="80">
                  <c:v>54.112623752048151</c:v>
                </c:pt>
                <c:pt idx="81">
                  <c:v>53.816914209397474</c:v>
                </c:pt>
                <c:pt idx="82">
                  <c:v>55.669075028853513</c:v>
                </c:pt>
                <c:pt idx="83">
                  <c:v>59.376663426024201</c:v>
                </c:pt>
                <c:pt idx="84">
                  <c:v>62.35275239044342</c:v>
                </c:pt>
                <c:pt idx="85">
                  <c:v>63.123128025115257</c:v>
                </c:pt>
                <c:pt idx="86">
                  <c:v>63.010076807205856</c:v>
                </c:pt>
                <c:pt idx="87">
                  <c:v>64.363481616524709</c:v>
                </c:pt>
                <c:pt idx="88">
                  <c:v>67.363852412067999</c:v>
                </c:pt>
                <c:pt idx="89">
                  <c:v>70.024784376212011</c:v>
                </c:pt>
                <c:pt idx="90">
                  <c:v>71.158083556687359</c:v>
                </c:pt>
                <c:pt idx="91">
                  <c:v>71.616944781359351</c:v>
                </c:pt>
                <c:pt idx="92">
                  <c:v>73.375135374203381</c:v>
                </c:pt>
                <c:pt idx="93">
                  <c:v>76.880756270462385</c:v>
                </c:pt>
                <c:pt idx="94">
                  <c:v>80.807200861243231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420864"/>
        <c:axId val="188422400"/>
      </c:scatterChart>
      <c:valAx>
        <c:axId val="188420864"/>
        <c:scaling>
          <c:logBase val="10"/>
          <c:orientation val="minMax"/>
        </c:scaling>
        <c:delete val="0"/>
        <c:axPos val="b"/>
        <c:numFmt formatCode="0.0000" sourceLinked="1"/>
        <c:majorTickMark val="out"/>
        <c:minorTickMark val="none"/>
        <c:tickLblPos val="nextTo"/>
        <c:crossAx val="188422400"/>
        <c:crosses val="autoZero"/>
        <c:crossBetween val="midCat"/>
      </c:valAx>
      <c:valAx>
        <c:axId val="188422400"/>
        <c:scaling>
          <c:logBase val="10"/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884208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'10 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'10 atm'!$B$2:$B$96</c:f>
              <c:numCache>
                <c:formatCode>0.00E+00</c:formatCode>
                <c:ptCount val="95"/>
                <c:pt idx="0">
                  <c:v>216770000</c:v>
                </c:pt>
                <c:pt idx="1">
                  <c:v>196370000</c:v>
                </c:pt>
                <c:pt idx="2">
                  <c:v>178170000</c:v>
                </c:pt>
                <c:pt idx="3">
                  <c:v>160950000</c:v>
                </c:pt>
                <c:pt idx="4">
                  <c:v>145000000</c:v>
                </c:pt>
                <c:pt idx="5">
                  <c:v>130100000</c:v>
                </c:pt>
                <c:pt idx="6">
                  <c:v>116330000</c:v>
                </c:pt>
                <c:pt idx="7">
                  <c:v>103970000</c:v>
                </c:pt>
                <c:pt idx="8">
                  <c:v>92144000</c:v>
                </c:pt>
                <c:pt idx="9">
                  <c:v>81158000</c:v>
                </c:pt>
                <c:pt idx="10">
                  <c:v>71607000</c:v>
                </c:pt>
                <c:pt idx="11">
                  <c:v>62602000</c:v>
                </c:pt>
                <c:pt idx="12">
                  <c:v>54863000</c:v>
                </c:pt>
                <c:pt idx="13">
                  <c:v>47757000</c:v>
                </c:pt>
                <c:pt idx="14">
                  <c:v>41293000</c:v>
                </c:pt>
                <c:pt idx="15">
                  <c:v>35753000</c:v>
                </c:pt>
                <c:pt idx="16">
                  <c:v>31055000</c:v>
                </c:pt>
                <c:pt idx="17">
                  <c:v>26864000</c:v>
                </c:pt>
                <c:pt idx="18">
                  <c:v>23122000</c:v>
                </c:pt>
                <c:pt idx="19">
                  <c:v>114480000</c:v>
                </c:pt>
                <c:pt idx="20">
                  <c:v>100430000</c:v>
                </c:pt>
                <c:pt idx="21">
                  <c:v>88209000</c:v>
                </c:pt>
                <c:pt idx="22">
                  <c:v>77330000</c:v>
                </c:pt>
                <c:pt idx="23">
                  <c:v>67655000</c:v>
                </c:pt>
                <c:pt idx="24">
                  <c:v>58898000</c:v>
                </c:pt>
                <c:pt idx="25">
                  <c:v>51146000</c:v>
                </c:pt>
                <c:pt idx="26">
                  <c:v>44211000</c:v>
                </c:pt>
                <c:pt idx="27">
                  <c:v>38063000</c:v>
                </c:pt>
                <c:pt idx="28">
                  <c:v>32625000</c:v>
                </c:pt>
                <c:pt idx="29">
                  <c:v>27846000</c:v>
                </c:pt>
                <c:pt idx="30">
                  <c:v>23665000</c:v>
                </c:pt>
                <c:pt idx="31">
                  <c:v>20014000</c:v>
                </c:pt>
                <c:pt idx="32">
                  <c:v>16837000</c:v>
                </c:pt>
                <c:pt idx="33">
                  <c:v>14080000</c:v>
                </c:pt>
                <c:pt idx="34">
                  <c:v>11697000</c:v>
                </c:pt>
                <c:pt idx="35">
                  <c:v>9641200</c:v>
                </c:pt>
                <c:pt idx="36">
                  <c:v>7917800</c:v>
                </c:pt>
                <c:pt idx="37">
                  <c:v>6499500</c:v>
                </c:pt>
                <c:pt idx="38">
                  <c:v>47570000</c:v>
                </c:pt>
                <c:pt idx="39">
                  <c:v>40041000</c:v>
                </c:pt>
                <c:pt idx="40">
                  <c:v>33771000</c:v>
                </c:pt>
                <c:pt idx="41">
                  <c:v>28445000</c:v>
                </c:pt>
                <c:pt idx="42">
                  <c:v>23915000</c:v>
                </c:pt>
                <c:pt idx="43">
                  <c:v>20032000</c:v>
                </c:pt>
                <c:pt idx="44">
                  <c:v>16706000</c:v>
                </c:pt>
                <c:pt idx="45">
                  <c:v>13859000</c:v>
                </c:pt>
                <c:pt idx="46">
                  <c:v>11448000</c:v>
                </c:pt>
                <c:pt idx="47">
                  <c:v>9400600</c:v>
                </c:pt>
                <c:pt idx="48">
                  <c:v>7682800</c:v>
                </c:pt>
                <c:pt idx="49">
                  <c:v>6246700</c:v>
                </c:pt>
                <c:pt idx="50">
                  <c:v>5052200</c:v>
                </c:pt>
                <c:pt idx="51">
                  <c:v>4056300</c:v>
                </c:pt>
                <c:pt idx="52">
                  <c:v>3224200</c:v>
                </c:pt>
                <c:pt idx="53">
                  <c:v>2536600</c:v>
                </c:pt>
                <c:pt idx="54">
                  <c:v>1975000</c:v>
                </c:pt>
                <c:pt idx="55">
                  <c:v>1529400</c:v>
                </c:pt>
                <c:pt idx="56">
                  <c:v>1182000</c:v>
                </c:pt>
                <c:pt idx="57">
                  <c:v>15445000</c:v>
                </c:pt>
                <c:pt idx="58">
                  <c:v>13159000</c:v>
                </c:pt>
                <c:pt idx="59">
                  <c:v>10864000</c:v>
                </c:pt>
                <c:pt idx="60">
                  <c:v>8837700</c:v>
                </c:pt>
                <c:pt idx="61">
                  <c:v>7118600</c:v>
                </c:pt>
                <c:pt idx="62">
                  <c:v>5686700</c:v>
                </c:pt>
                <c:pt idx="63">
                  <c:v>4512300</c:v>
                </c:pt>
                <c:pt idx="64">
                  <c:v>3556400</c:v>
                </c:pt>
                <c:pt idx="65">
                  <c:v>2784700</c:v>
                </c:pt>
                <c:pt idx="66">
                  <c:v>2166700</c:v>
                </c:pt>
                <c:pt idx="67">
                  <c:v>1679600</c:v>
                </c:pt>
                <c:pt idx="68">
                  <c:v>1291900</c:v>
                </c:pt>
                <c:pt idx="69" formatCode="General">
                  <c:v>985570</c:v>
                </c:pt>
                <c:pt idx="70" formatCode="General">
                  <c:v>747120</c:v>
                </c:pt>
                <c:pt idx="71" formatCode="General">
                  <c:v>560740</c:v>
                </c:pt>
                <c:pt idx="72" formatCode="General">
                  <c:v>416510</c:v>
                </c:pt>
                <c:pt idx="73" formatCode="General">
                  <c:v>305620</c:v>
                </c:pt>
                <c:pt idx="74" formatCode="General">
                  <c:v>224570</c:v>
                </c:pt>
                <c:pt idx="75" formatCode="General">
                  <c:v>163650</c:v>
                </c:pt>
                <c:pt idx="76">
                  <c:v>4705200</c:v>
                </c:pt>
                <c:pt idx="77">
                  <c:v>3949600</c:v>
                </c:pt>
                <c:pt idx="78">
                  <c:v>3136800</c:v>
                </c:pt>
                <c:pt idx="79">
                  <c:v>2443000</c:v>
                </c:pt>
                <c:pt idx="80">
                  <c:v>1882000</c:v>
                </c:pt>
                <c:pt idx="81">
                  <c:v>1438100</c:v>
                </c:pt>
                <c:pt idx="82">
                  <c:v>1090300</c:v>
                </c:pt>
                <c:pt idx="83" formatCode="General">
                  <c:v>820400</c:v>
                </c:pt>
                <c:pt idx="84" formatCode="General">
                  <c:v>614040</c:v>
                </c:pt>
                <c:pt idx="85" formatCode="General">
                  <c:v>456810</c:v>
                </c:pt>
                <c:pt idx="86" formatCode="General">
                  <c:v>336960</c:v>
                </c:pt>
                <c:pt idx="87" formatCode="General">
                  <c:v>247010</c:v>
                </c:pt>
                <c:pt idx="88" formatCode="General">
                  <c:v>179690</c:v>
                </c:pt>
                <c:pt idx="89" formatCode="General">
                  <c:v>129650</c:v>
                </c:pt>
                <c:pt idx="90" formatCode="General">
                  <c:v>92549</c:v>
                </c:pt>
                <c:pt idx="91" formatCode="General">
                  <c:v>65288</c:v>
                </c:pt>
                <c:pt idx="92" formatCode="General">
                  <c:v>45827</c:v>
                </c:pt>
                <c:pt idx="93" formatCode="General">
                  <c:v>32166</c:v>
                </c:pt>
                <c:pt idx="94" formatCode="General">
                  <c:v>22372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'10 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'10 atm'!$G$2:$G$96</c:f>
              <c:numCache>
                <c:formatCode>General</c:formatCode>
                <c:ptCount val="95"/>
                <c:pt idx="0">
                  <c:v>215271566.84076196</c:v>
                </c:pt>
                <c:pt idx="1">
                  <c:v>205401267.74403197</c:v>
                </c:pt>
                <c:pt idx="2">
                  <c:v>187818923.55979493</c:v>
                </c:pt>
                <c:pt idx="3">
                  <c:v>165392542.83363628</c:v>
                </c:pt>
                <c:pt idx="4">
                  <c:v>145257655.24031797</c:v>
                </c:pt>
                <c:pt idx="5">
                  <c:v>130890406.20486578</c:v>
                </c:pt>
                <c:pt idx="6">
                  <c:v>119177487.24187231</c:v>
                </c:pt>
                <c:pt idx="7">
                  <c:v>106299093.92677064</c:v>
                </c:pt>
                <c:pt idx="8">
                  <c:v>92355257.414849296</c:v>
                </c:pt>
                <c:pt idx="9">
                  <c:v>80979429.811788917</c:v>
                </c:pt>
                <c:pt idx="10">
                  <c:v>72788758.977197632</c:v>
                </c:pt>
                <c:pt idx="11">
                  <c:v>65548834.910235763</c:v>
                </c:pt>
                <c:pt idx="12">
                  <c:v>57208517.549204886</c:v>
                </c:pt>
                <c:pt idx="13">
                  <c:v>48298710.553677671</c:v>
                </c:pt>
                <c:pt idx="14">
                  <c:v>40868835.717238978</c:v>
                </c:pt>
                <c:pt idx="15">
                  <c:v>35723507.359781213</c:v>
                </c:pt>
                <c:pt idx="16">
                  <c:v>31415552.92282046</c:v>
                </c:pt>
                <c:pt idx="17">
                  <c:v>26709921.488211628</c:v>
                </c:pt>
                <c:pt idx="18">
                  <c:v>21832202.898344573</c:v>
                </c:pt>
                <c:pt idx="19">
                  <c:v>110186796.2641678</c:v>
                </c:pt>
                <c:pt idx="20">
                  <c:v>96353700.282226905</c:v>
                </c:pt>
                <c:pt idx="21">
                  <c:v>83859664.975175604</c:v>
                </c:pt>
                <c:pt idx="22">
                  <c:v>74881516.44201231</c:v>
                </c:pt>
                <c:pt idx="23">
                  <c:v>67671709.189863071</c:v>
                </c:pt>
                <c:pt idx="24">
                  <c:v>59715294.969166301</c:v>
                </c:pt>
                <c:pt idx="25">
                  <c:v>50667835.600336656</c:v>
                </c:pt>
                <c:pt idx="26">
                  <c:v>42687105.12082649</c:v>
                </c:pt>
                <c:pt idx="27">
                  <c:v>36968142.213543467</c:v>
                </c:pt>
                <c:pt idx="28">
                  <c:v>32633522.181435987</c:v>
                </c:pt>
                <c:pt idx="29">
                  <c:v>28084679.22266626</c:v>
                </c:pt>
                <c:pt idx="30">
                  <c:v>23131300.856437318</c:v>
                </c:pt>
                <c:pt idx="31">
                  <c:v>18927771.550458569</c:v>
                </c:pt>
                <c:pt idx="32">
                  <c:v>15989895.719610553</c:v>
                </c:pt>
                <c:pt idx="33">
                  <c:v>13727470.168745244</c:v>
                </c:pt>
                <c:pt idx="34">
                  <c:v>11473910.710881393</c:v>
                </c:pt>
                <c:pt idx="35">
                  <c:v>9124073.4656503052</c:v>
                </c:pt>
                <c:pt idx="36">
                  <c:v>7153936.7595223552</c:v>
                </c:pt>
                <c:pt idx="37">
                  <c:v>5773591.5948643154</c:v>
                </c:pt>
                <c:pt idx="38">
                  <c:v>44098363.792370625</c:v>
                </c:pt>
                <c:pt idx="39">
                  <c:v>37994492.578112721</c:v>
                </c:pt>
                <c:pt idx="40">
                  <c:v>33472978.899255551</c:v>
                </c:pt>
                <c:pt idx="41">
                  <c:v>29030411.105036277</c:v>
                </c:pt>
                <c:pt idx="42">
                  <c:v>24097974.563857883</c:v>
                </c:pt>
                <c:pt idx="43">
                  <c:v>19653900.314626329</c:v>
                </c:pt>
                <c:pt idx="44">
                  <c:v>16459855.123584716</c:v>
                </c:pt>
                <c:pt idx="45">
                  <c:v>14147618.926365817</c:v>
                </c:pt>
                <c:pt idx="46">
                  <c:v>11909081.083363406</c:v>
                </c:pt>
                <c:pt idx="47">
                  <c:v>9566523.8199767191</c:v>
                </c:pt>
                <c:pt idx="48">
                  <c:v>7488105.6759929294</c:v>
                </c:pt>
                <c:pt idx="49">
                  <c:v>5998489.2142113457</c:v>
                </c:pt>
                <c:pt idx="50">
                  <c:v>4962910.5364815183</c:v>
                </c:pt>
                <c:pt idx="51">
                  <c:v>4045523.950841296</c:v>
                </c:pt>
                <c:pt idx="52">
                  <c:v>3115529.7983164676</c:v>
                </c:pt>
                <c:pt idx="53">
                  <c:v>2329392.8386939974</c:v>
                </c:pt>
                <c:pt idx="54">
                  <c:v>1774255.8642095241</c:v>
                </c:pt>
                <c:pt idx="55">
                  <c:v>1398098.0552174395</c:v>
                </c:pt>
                <c:pt idx="56">
                  <c:v>1089731.6598094853</c:v>
                </c:pt>
                <c:pt idx="57">
                  <c:v>15644736.158004653</c:v>
                </c:pt>
                <c:pt idx="58">
                  <c:v>13442312.083515234</c:v>
                </c:pt>
                <c:pt idx="59">
                  <c:v>11149043.564526377</c:v>
                </c:pt>
                <c:pt idx="60">
                  <c:v>8824244.0612538457</c:v>
                </c:pt>
                <c:pt idx="61">
                  <c:v>6924977.8146802504</c:v>
                </c:pt>
                <c:pt idx="62">
                  <c:v>5625196.7224829625</c:v>
                </c:pt>
                <c:pt idx="63">
                  <c:v>4653183.7543670777</c:v>
                </c:pt>
                <c:pt idx="64">
                  <c:v>3725500.692726973</c:v>
                </c:pt>
                <c:pt idx="65">
                  <c:v>2823635.8693685322</c:v>
                </c:pt>
                <c:pt idx="66">
                  <c:v>2118149.9613313759</c:v>
                </c:pt>
                <c:pt idx="67">
                  <c:v>1634833.9171923723</c:v>
                </c:pt>
                <c:pt idx="68">
                  <c:v>1289769.0364034984</c:v>
                </c:pt>
                <c:pt idx="69">
                  <c:v>993804.85264026292</c:v>
                </c:pt>
                <c:pt idx="70">
                  <c:v>730164.52164910431</c:v>
                </c:pt>
                <c:pt idx="71">
                  <c:v>523443.77165291103</c:v>
                </c:pt>
                <c:pt idx="72">
                  <c:v>385799.04762995354</c:v>
                </c:pt>
                <c:pt idx="73">
                  <c:v>291295.3202898684</c:v>
                </c:pt>
                <c:pt idx="74">
                  <c:v>215750.31929065916</c:v>
                </c:pt>
                <c:pt idx="75">
                  <c:v>152019.65743010415</c:v>
                </c:pt>
                <c:pt idx="76">
                  <c:v>5280197.912940219</c:v>
                </c:pt>
                <c:pt idx="77">
                  <c:v>4347559.7686285293</c:v>
                </c:pt>
                <c:pt idx="78">
                  <c:v>3412911.6235443228</c:v>
                </c:pt>
                <c:pt idx="79">
                  <c:v>2565206.2593209017</c:v>
                </c:pt>
                <c:pt idx="80">
                  <c:v>1931316.961512181</c:v>
                </c:pt>
                <c:pt idx="81">
                  <c:v>1507649.5746125747</c:v>
                </c:pt>
                <c:pt idx="82">
                  <c:v>1187097.8985260639</c:v>
                </c:pt>
                <c:pt idx="83">
                  <c:v>898501.16258284927</c:v>
                </c:pt>
                <c:pt idx="84">
                  <c:v>648867.45782482054</c:v>
                </c:pt>
                <c:pt idx="85">
                  <c:v>470258.13112535223</c:v>
                </c:pt>
                <c:pt idx="86">
                  <c:v>350011.84969596926</c:v>
                </c:pt>
                <c:pt idx="87">
                  <c:v>264401.75644202804</c:v>
                </c:pt>
                <c:pt idx="88">
                  <c:v>192368.32492454856</c:v>
                </c:pt>
                <c:pt idx="89">
                  <c:v>134609.60726004303</c:v>
                </c:pt>
                <c:pt idx="90">
                  <c:v>92562.70689839001</c:v>
                </c:pt>
                <c:pt idx="91">
                  <c:v>65234.183340599404</c:v>
                </c:pt>
                <c:pt idx="92">
                  <c:v>46615.075776661717</c:v>
                </c:pt>
                <c:pt idx="93">
                  <c:v>32692.357455486148</c:v>
                </c:pt>
                <c:pt idx="94">
                  <c:v>22206.387771709586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538560"/>
        <c:axId val="177540096"/>
      </c:scatterChart>
      <c:valAx>
        <c:axId val="177538560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7540096"/>
        <c:crosses val="autoZero"/>
        <c:crossBetween val="midCat"/>
      </c:valAx>
      <c:valAx>
        <c:axId val="177540096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775385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'10 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'10 atm'!$C$2:$C$96</c:f>
              <c:numCache>
                <c:formatCode>General</c:formatCode>
                <c:ptCount val="95"/>
                <c:pt idx="0">
                  <c:v>16.96</c:v>
                </c:pt>
                <c:pt idx="1">
                  <c:v>17.75</c:v>
                </c:pt>
                <c:pt idx="2">
                  <c:v>18.55</c:v>
                </c:pt>
                <c:pt idx="3">
                  <c:v>19.260000000000002</c:v>
                </c:pt>
                <c:pt idx="4">
                  <c:v>20.11</c:v>
                </c:pt>
                <c:pt idx="5">
                  <c:v>20.87</c:v>
                </c:pt>
                <c:pt idx="6">
                  <c:v>21.54</c:v>
                </c:pt>
                <c:pt idx="7">
                  <c:v>22.48</c:v>
                </c:pt>
                <c:pt idx="8">
                  <c:v>23.25</c:v>
                </c:pt>
                <c:pt idx="9">
                  <c:v>24.05</c:v>
                </c:pt>
                <c:pt idx="10">
                  <c:v>24.84</c:v>
                </c:pt>
                <c:pt idx="11">
                  <c:v>25.75</c:v>
                </c:pt>
                <c:pt idx="12">
                  <c:v>26.81</c:v>
                </c:pt>
                <c:pt idx="13">
                  <c:v>27.75</c:v>
                </c:pt>
                <c:pt idx="14">
                  <c:v>28.76</c:v>
                </c:pt>
                <c:pt idx="15">
                  <c:v>29.72</c:v>
                </c:pt>
                <c:pt idx="16">
                  <c:v>30.95</c:v>
                </c:pt>
                <c:pt idx="17">
                  <c:v>32</c:v>
                </c:pt>
                <c:pt idx="18">
                  <c:v>33.19</c:v>
                </c:pt>
                <c:pt idx="19">
                  <c:v>22.67</c:v>
                </c:pt>
                <c:pt idx="20">
                  <c:v>23.61</c:v>
                </c:pt>
                <c:pt idx="21">
                  <c:v>24.44</c:v>
                </c:pt>
                <c:pt idx="22">
                  <c:v>25.23</c:v>
                </c:pt>
                <c:pt idx="23">
                  <c:v>25.97</c:v>
                </c:pt>
                <c:pt idx="24">
                  <c:v>26.77</c:v>
                </c:pt>
                <c:pt idx="25">
                  <c:v>27.53</c:v>
                </c:pt>
                <c:pt idx="26">
                  <c:v>28.38</c:v>
                </c:pt>
                <c:pt idx="27">
                  <c:v>29.32</c:v>
                </c:pt>
                <c:pt idx="28">
                  <c:v>30.26</c:v>
                </c:pt>
                <c:pt idx="29">
                  <c:v>31.18</c:v>
                </c:pt>
                <c:pt idx="30">
                  <c:v>32.22</c:v>
                </c:pt>
                <c:pt idx="31">
                  <c:v>33.32</c:v>
                </c:pt>
                <c:pt idx="32">
                  <c:v>34.49</c:v>
                </c:pt>
                <c:pt idx="33">
                  <c:v>35.67</c:v>
                </c:pt>
                <c:pt idx="34">
                  <c:v>36.950000000000003</c:v>
                </c:pt>
                <c:pt idx="35">
                  <c:v>38.340000000000003</c:v>
                </c:pt>
                <c:pt idx="36">
                  <c:v>39.75</c:v>
                </c:pt>
                <c:pt idx="37">
                  <c:v>41.18</c:v>
                </c:pt>
                <c:pt idx="38">
                  <c:v>29.19</c:v>
                </c:pt>
                <c:pt idx="39">
                  <c:v>30.57</c:v>
                </c:pt>
                <c:pt idx="40">
                  <c:v>31.63</c:v>
                </c:pt>
                <c:pt idx="41">
                  <c:v>32.56</c:v>
                </c:pt>
                <c:pt idx="42">
                  <c:v>33.5</c:v>
                </c:pt>
                <c:pt idx="43">
                  <c:v>34.43</c:v>
                </c:pt>
                <c:pt idx="44">
                  <c:v>35.39</c:v>
                </c:pt>
                <c:pt idx="45">
                  <c:v>36.4</c:v>
                </c:pt>
                <c:pt idx="46">
                  <c:v>37.47</c:v>
                </c:pt>
                <c:pt idx="47">
                  <c:v>38.630000000000003</c:v>
                </c:pt>
                <c:pt idx="48">
                  <c:v>39.82</c:v>
                </c:pt>
                <c:pt idx="49">
                  <c:v>41.07</c:v>
                </c:pt>
                <c:pt idx="50">
                  <c:v>42.39</c:v>
                </c:pt>
                <c:pt idx="51">
                  <c:v>43.75</c:v>
                </c:pt>
                <c:pt idx="52">
                  <c:v>45.22</c:v>
                </c:pt>
                <c:pt idx="53">
                  <c:v>46.74</c:v>
                </c:pt>
                <c:pt idx="54">
                  <c:v>48.34</c:v>
                </c:pt>
                <c:pt idx="55">
                  <c:v>49.98</c:v>
                </c:pt>
                <c:pt idx="56">
                  <c:v>51.61</c:v>
                </c:pt>
                <c:pt idx="57">
                  <c:v>40</c:v>
                </c:pt>
                <c:pt idx="58">
                  <c:v>40.1</c:v>
                </c:pt>
                <c:pt idx="59">
                  <c:v>40.64</c:v>
                </c:pt>
                <c:pt idx="60">
                  <c:v>41.43</c:v>
                </c:pt>
                <c:pt idx="61">
                  <c:v>42.37</c:v>
                </c:pt>
                <c:pt idx="62">
                  <c:v>43.44</c:v>
                </c:pt>
                <c:pt idx="63">
                  <c:v>44.57</c:v>
                </c:pt>
                <c:pt idx="64">
                  <c:v>45.77</c:v>
                </c:pt>
                <c:pt idx="65">
                  <c:v>47.03</c:v>
                </c:pt>
                <c:pt idx="66">
                  <c:v>48.36</c:v>
                </c:pt>
                <c:pt idx="67">
                  <c:v>49.73</c:v>
                </c:pt>
                <c:pt idx="68">
                  <c:v>51.14</c:v>
                </c:pt>
                <c:pt idx="69">
                  <c:v>52.59</c:v>
                </c:pt>
                <c:pt idx="70">
                  <c:v>54.09</c:v>
                </c:pt>
                <c:pt idx="71">
                  <c:v>55.64</c:v>
                </c:pt>
                <c:pt idx="72">
                  <c:v>57.25</c:v>
                </c:pt>
                <c:pt idx="73">
                  <c:v>58.94</c:v>
                </c:pt>
                <c:pt idx="74">
                  <c:v>60.6</c:v>
                </c:pt>
                <c:pt idx="75">
                  <c:v>62.26</c:v>
                </c:pt>
                <c:pt idx="76">
                  <c:v>47.04</c:v>
                </c:pt>
                <c:pt idx="77">
                  <c:v>47.85</c:v>
                </c:pt>
                <c:pt idx="78">
                  <c:v>48.88</c:v>
                </c:pt>
                <c:pt idx="79">
                  <c:v>49.95</c:v>
                </c:pt>
                <c:pt idx="80">
                  <c:v>51.08</c:v>
                </c:pt>
                <c:pt idx="81">
                  <c:v>52.26</c:v>
                </c:pt>
                <c:pt idx="82">
                  <c:v>53.49</c:v>
                </c:pt>
                <c:pt idx="83">
                  <c:v>54.77</c:v>
                </c:pt>
                <c:pt idx="84">
                  <c:v>56.09</c:v>
                </c:pt>
                <c:pt idx="85">
                  <c:v>57.44</c:v>
                </c:pt>
                <c:pt idx="86">
                  <c:v>58.86</c:v>
                </c:pt>
                <c:pt idx="87">
                  <c:v>60.28</c:v>
                </c:pt>
                <c:pt idx="88">
                  <c:v>61.77</c:v>
                </c:pt>
                <c:pt idx="89">
                  <c:v>63.28</c:v>
                </c:pt>
                <c:pt idx="90">
                  <c:v>64.88</c:v>
                </c:pt>
                <c:pt idx="91">
                  <c:v>66.52</c:v>
                </c:pt>
                <c:pt idx="92">
                  <c:v>68.19</c:v>
                </c:pt>
                <c:pt idx="93">
                  <c:v>69.849999999999994</c:v>
                </c:pt>
                <c:pt idx="94">
                  <c:v>71.510000000000005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'10 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'10 atm'!$H$2:$H$96</c:f>
              <c:numCache>
                <c:formatCode>General</c:formatCode>
                <c:ptCount val="95"/>
                <c:pt idx="0">
                  <c:v>8.6384358220373674</c:v>
                </c:pt>
                <c:pt idx="1">
                  <c:v>12.713402182418113</c:v>
                </c:pt>
                <c:pt idx="2">
                  <c:v>17.036366604664646</c:v>
                </c:pt>
                <c:pt idx="3">
                  <c:v>19.788319266901322</c:v>
                </c:pt>
                <c:pt idx="4">
                  <c:v>20.229255344147543</c:v>
                </c:pt>
                <c:pt idx="5">
                  <c:v>19.991501107779666</c:v>
                </c:pt>
                <c:pt idx="6">
                  <c:v>20.912993934567627</c:v>
                </c:pt>
                <c:pt idx="7">
                  <c:v>22.783614527667698</c:v>
                </c:pt>
                <c:pt idx="8">
                  <c:v>23.813810976046387</c:v>
                </c:pt>
                <c:pt idx="9">
                  <c:v>23.35361748585153</c:v>
                </c:pt>
                <c:pt idx="10">
                  <c:v>23.121764612502819</c:v>
                </c:pt>
                <c:pt idx="11">
                  <c:v>24.702638594674927</c:v>
                </c:pt>
                <c:pt idx="12">
                  <c:v>27.407310403058542</c:v>
                </c:pt>
                <c:pt idx="13">
                  <c:v>28.985854465350382</c:v>
                </c:pt>
                <c:pt idx="14">
                  <c:v>28.600353716722193</c:v>
                </c:pt>
                <c:pt idx="15">
                  <c:v>28.222458572486101</c:v>
                </c:pt>
                <c:pt idx="16">
                  <c:v>29.809933908258035</c:v>
                </c:pt>
                <c:pt idx="17">
                  <c:v>32.718582477619648</c:v>
                </c:pt>
                <c:pt idx="18">
                  <c:v>34.474542446771771</c:v>
                </c:pt>
                <c:pt idx="19">
                  <c:v>22.249445844392415</c:v>
                </c:pt>
                <c:pt idx="20">
                  <c:v>23.692222433378269</c:v>
                </c:pt>
                <c:pt idx="21">
                  <c:v>23.560941543671287</c:v>
                </c:pt>
                <c:pt idx="22">
                  <c:v>23.040112917742146</c:v>
                </c:pt>
                <c:pt idx="23">
                  <c:v>24.058748501790856</c:v>
                </c:pt>
                <c:pt idx="24">
                  <c:v>26.653291820706912</c:v>
                </c:pt>
                <c:pt idx="25">
                  <c:v>28.768763036484408</c:v>
                </c:pt>
                <c:pt idx="26">
                  <c:v>28.827299673442539</c:v>
                </c:pt>
                <c:pt idx="27">
                  <c:v>28.17590993471056</c:v>
                </c:pt>
                <c:pt idx="28">
                  <c:v>29.148903926578662</c:v>
                </c:pt>
                <c:pt idx="29">
                  <c:v>31.90856235491605</c:v>
                </c:pt>
                <c:pt idx="30">
                  <c:v>34.225237602254673</c:v>
                </c:pt>
                <c:pt idx="31">
                  <c:v>34.335336517464746</c:v>
                </c:pt>
                <c:pt idx="32">
                  <c:v>33.70624079573404</c:v>
                </c:pt>
                <c:pt idx="33">
                  <c:v>34.943109566623484</c:v>
                </c:pt>
                <c:pt idx="34">
                  <c:v>38.281239868603492</c:v>
                </c:pt>
                <c:pt idx="35">
                  <c:v>41.239953888689833</c:v>
                </c:pt>
                <c:pt idx="36">
                  <c:v>41.772851187714004</c:v>
                </c:pt>
                <c:pt idx="37">
                  <c:v>41.164792280862812</c:v>
                </c:pt>
                <c:pt idx="38">
                  <c:v>28.953966314322727</c:v>
                </c:pt>
                <c:pt idx="39">
                  <c:v>28.235110748301931</c:v>
                </c:pt>
                <c:pt idx="40">
                  <c:v>28.77781453057769</c:v>
                </c:pt>
                <c:pt idx="41">
                  <c:v>31.311450081886715</c:v>
                </c:pt>
                <c:pt idx="42">
                  <c:v>33.926265274526045</c:v>
                </c:pt>
                <c:pt idx="43">
                  <c:v>34.459352632863038</c:v>
                </c:pt>
                <c:pt idx="44">
                  <c:v>33.745962115947457</c:v>
                </c:pt>
                <c:pt idx="45">
                  <c:v>34.496645639614506</c:v>
                </c:pt>
                <c:pt idx="46">
                  <c:v>37.59578237456715</c:v>
                </c:pt>
                <c:pt idx="47">
                  <c:v>40.831473927154072</c:v>
                </c:pt>
                <c:pt idx="48">
                  <c:v>41.84564703094847</c:v>
                </c:pt>
                <c:pt idx="49">
                  <c:v>41.220541643152238</c:v>
                </c:pt>
                <c:pt idx="50">
                  <c:v>41.894034230227732</c:v>
                </c:pt>
                <c:pt idx="51">
                  <c:v>45.078307479366025</c:v>
                </c:pt>
                <c:pt idx="52">
                  <c:v>48.819412274464959</c:v>
                </c:pt>
                <c:pt idx="53">
                  <c:v>50.341146457037205</c:v>
                </c:pt>
                <c:pt idx="54">
                  <c:v>49.860331901487619</c:v>
                </c:pt>
                <c:pt idx="55">
                  <c:v>50.17866008073171</c:v>
                </c:pt>
                <c:pt idx="56">
                  <c:v>52.99660419325452</c:v>
                </c:pt>
                <c:pt idx="57">
                  <c:v>33.723831282034027</c:v>
                </c:pt>
                <c:pt idx="58">
                  <c:v>35.296021918150934</c:v>
                </c:pt>
                <c:pt idx="59">
                  <c:v>38.779506971209472</c:v>
                </c:pt>
                <c:pt idx="60">
                  <c:v>41.463538926487907</c:v>
                </c:pt>
                <c:pt idx="61">
                  <c:v>41.687439167827705</c:v>
                </c:pt>
                <c:pt idx="62">
                  <c:v>41.169858923918653</c:v>
                </c:pt>
                <c:pt idx="63">
                  <c:v>42.730552365529284</c:v>
                </c:pt>
                <c:pt idx="64">
                  <c:v>46.457002579857637</c:v>
                </c:pt>
                <c:pt idx="65">
                  <c:v>49.653820209288064</c:v>
                </c:pt>
                <c:pt idx="66">
                  <c:v>50.291030435797076</c:v>
                </c:pt>
                <c:pt idx="67">
                  <c:v>49.731467598055261</c:v>
                </c:pt>
                <c:pt idx="68">
                  <c:v>50.87468291664517</c:v>
                </c:pt>
                <c:pt idx="69">
                  <c:v>54.243232712533903</c:v>
                </c:pt>
                <c:pt idx="70">
                  <c:v>57.390664162722338</c:v>
                </c:pt>
                <c:pt idx="71">
                  <c:v>58.343604779585746</c:v>
                </c:pt>
                <c:pt idx="72">
                  <c:v>57.954095433017756</c:v>
                </c:pt>
                <c:pt idx="73">
                  <c:v>58.919844788386229</c:v>
                </c:pt>
                <c:pt idx="74">
                  <c:v>62.063216490137805</c:v>
                </c:pt>
                <c:pt idx="75">
                  <c:v>65.359157590312861</c:v>
                </c:pt>
                <c:pt idx="76">
                  <c:v>41.378251245966219</c:v>
                </c:pt>
                <c:pt idx="77">
                  <c:v>43.828388546229348</c:v>
                </c:pt>
                <c:pt idx="78">
                  <c:v>47.743486440880801</c:v>
                </c:pt>
                <c:pt idx="79">
                  <c:v>50.144626453398793</c:v>
                </c:pt>
                <c:pt idx="80">
                  <c:v>50.085652664499733</c:v>
                </c:pt>
                <c:pt idx="81">
                  <c:v>49.818952288032591</c:v>
                </c:pt>
                <c:pt idx="82">
                  <c:v>51.849846912862311</c:v>
                </c:pt>
                <c:pt idx="83">
                  <c:v>55.492175558144986</c:v>
                </c:pt>
                <c:pt idx="84">
                  <c:v>58.00839980230392</c:v>
                </c:pt>
                <c:pt idx="85">
                  <c:v>58.231402684474261</c:v>
                </c:pt>
                <c:pt idx="86">
                  <c:v>58.018022027738326</c:v>
                </c:pt>
                <c:pt idx="87">
                  <c:v>59.801172269626214</c:v>
                </c:pt>
                <c:pt idx="88">
                  <c:v>63.313770531684689</c:v>
                </c:pt>
                <c:pt idx="89">
                  <c:v>66.066336218410257</c:v>
                </c:pt>
                <c:pt idx="90">
                  <c:v>66.833701122467247</c:v>
                </c:pt>
                <c:pt idx="91">
                  <c:v>66.673428790864392</c:v>
                </c:pt>
                <c:pt idx="92">
                  <c:v>67.625339031142559</c:v>
                </c:pt>
                <c:pt idx="93">
                  <c:v>69.806877400400651</c:v>
                </c:pt>
                <c:pt idx="94">
                  <c:v>71.514798564449592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554560"/>
        <c:axId val="177556096"/>
      </c:scatterChart>
      <c:valAx>
        <c:axId val="177554560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7556096"/>
        <c:crosses val="autoZero"/>
        <c:crossBetween val="midCat"/>
      </c:valAx>
      <c:valAx>
        <c:axId val="177556096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75545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'15atm'!$A$2:$A$96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'15atm'!$B$2:$B$96</c:f>
              <c:numCache>
                <c:formatCode>0.00E+00</c:formatCode>
                <c:ptCount val="95"/>
                <c:pt idx="0">
                  <c:v>228390000</c:v>
                </c:pt>
                <c:pt idx="1">
                  <c:v>207470000</c:v>
                </c:pt>
                <c:pt idx="2">
                  <c:v>188310000</c:v>
                </c:pt>
                <c:pt idx="3">
                  <c:v>171090000</c:v>
                </c:pt>
                <c:pt idx="4">
                  <c:v>154620000</c:v>
                </c:pt>
                <c:pt idx="5">
                  <c:v>139200000</c:v>
                </c:pt>
                <c:pt idx="6">
                  <c:v>124950000</c:v>
                </c:pt>
                <c:pt idx="7">
                  <c:v>111940000</c:v>
                </c:pt>
                <c:pt idx="8">
                  <c:v>99853000</c:v>
                </c:pt>
                <c:pt idx="9">
                  <c:v>88795000</c:v>
                </c:pt>
                <c:pt idx="10">
                  <c:v>78619000</c:v>
                </c:pt>
                <c:pt idx="11">
                  <c:v>69141000</c:v>
                </c:pt>
                <c:pt idx="12">
                  <c:v>60714000</c:v>
                </c:pt>
                <c:pt idx="13">
                  <c:v>52979000</c:v>
                </c:pt>
                <c:pt idx="14">
                  <c:v>46203000</c:v>
                </c:pt>
                <c:pt idx="15">
                  <c:v>40338000</c:v>
                </c:pt>
                <c:pt idx="16">
                  <c:v>35106000</c:v>
                </c:pt>
                <c:pt idx="17">
                  <c:v>30434000</c:v>
                </c:pt>
                <c:pt idx="18">
                  <c:v>26334000</c:v>
                </c:pt>
                <c:pt idx="19">
                  <c:v>121450000</c:v>
                </c:pt>
                <c:pt idx="20">
                  <c:v>107030000</c:v>
                </c:pt>
                <c:pt idx="21">
                  <c:v>94456000</c:v>
                </c:pt>
                <c:pt idx="22">
                  <c:v>83292000</c:v>
                </c:pt>
                <c:pt idx="23">
                  <c:v>73197000</c:v>
                </c:pt>
                <c:pt idx="24">
                  <c:v>64150000</c:v>
                </c:pt>
                <c:pt idx="25">
                  <c:v>56004000</c:v>
                </c:pt>
                <c:pt idx="26">
                  <c:v>48697000</c:v>
                </c:pt>
                <c:pt idx="27">
                  <c:v>42236000</c:v>
                </c:pt>
                <c:pt idx="28">
                  <c:v>36409000</c:v>
                </c:pt>
                <c:pt idx="29">
                  <c:v>31266000</c:v>
                </c:pt>
                <c:pt idx="30">
                  <c:v>26745000</c:v>
                </c:pt>
                <c:pt idx="31">
                  <c:v>22783000</c:v>
                </c:pt>
                <c:pt idx="32">
                  <c:v>19311000</c:v>
                </c:pt>
                <c:pt idx="33">
                  <c:v>16273000</c:v>
                </c:pt>
                <c:pt idx="34">
                  <c:v>13619000</c:v>
                </c:pt>
                <c:pt idx="35">
                  <c:v>11316000</c:v>
                </c:pt>
                <c:pt idx="36">
                  <c:v>9381500</c:v>
                </c:pt>
                <c:pt idx="37">
                  <c:v>7780600</c:v>
                </c:pt>
                <c:pt idx="38">
                  <c:v>51901000</c:v>
                </c:pt>
                <c:pt idx="39">
                  <c:v>44106000</c:v>
                </c:pt>
                <c:pt idx="40">
                  <c:v>37514000</c:v>
                </c:pt>
                <c:pt idx="41">
                  <c:v>31880000</c:v>
                </c:pt>
                <c:pt idx="42">
                  <c:v>27022000</c:v>
                </c:pt>
                <c:pt idx="43">
                  <c:v>22806000</c:v>
                </c:pt>
                <c:pt idx="44">
                  <c:v>19151000</c:v>
                </c:pt>
                <c:pt idx="45">
                  <c:v>16035000</c:v>
                </c:pt>
                <c:pt idx="46">
                  <c:v>13351000</c:v>
                </c:pt>
                <c:pt idx="47">
                  <c:v>11060000</c:v>
                </c:pt>
                <c:pt idx="48">
                  <c:v>9125100</c:v>
                </c:pt>
                <c:pt idx="49">
                  <c:v>7486000</c:v>
                </c:pt>
                <c:pt idx="50">
                  <c:v>6107600</c:v>
                </c:pt>
                <c:pt idx="51">
                  <c:v>4942900</c:v>
                </c:pt>
                <c:pt idx="52">
                  <c:v>3972700</c:v>
                </c:pt>
                <c:pt idx="53">
                  <c:v>3165400</c:v>
                </c:pt>
                <c:pt idx="54">
                  <c:v>2498100</c:v>
                </c:pt>
                <c:pt idx="55">
                  <c:v>1958200</c:v>
                </c:pt>
                <c:pt idx="56">
                  <c:v>1532700</c:v>
                </c:pt>
                <c:pt idx="57">
                  <c:v>18628000</c:v>
                </c:pt>
                <c:pt idx="58">
                  <c:v>15279000</c:v>
                </c:pt>
                <c:pt idx="59">
                  <c:v>12463000</c:v>
                </c:pt>
                <c:pt idx="60">
                  <c:v>10138000</c:v>
                </c:pt>
                <c:pt idx="61">
                  <c:v>8216900</c:v>
                </c:pt>
                <c:pt idx="62">
                  <c:v>6633500</c:v>
                </c:pt>
                <c:pt idx="63">
                  <c:v>5330400</c:v>
                </c:pt>
                <c:pt idx="64">
                  <c:v>4259000</c:v>
                </c:pt>
                <c:pt idx="65">
                  <c:v>3382400</c:v>
                </c:pt>
                <c:pt idx="66">
                  <c:v>2672100</c:v>
                </c:pt>
                <c:pt idx="67">
                  <c:v>2096200</c:v>
                </c:pt>
                <c:pt idx="68">
                  <c:v>1633300</c:v>
                </c:pt>
                <c:pt idx="69">
                  <c:v>1263700</c:v>
                </c:pt>
                <c:pt idx="70" formatCode="General">
                  <c:v>969820</c:v>
                </c:pt>
                <c:pt idx="71" formatCode="General">
                  <c:v>736530</c:v>
                </c:pt>
                <c:pt idx="72" formatCode="General">
                  <c:v>554810</c:v>
                </c:pt>
                <c:pt idx="73" formatCode="General">
                  <c:v>413140</c:v>
                </c:pt>
                <c:pt idx="74" formatCode="General">
                  <c:v>306030</c:v>
                </c:pt>
                <c:pt idx="75" formatCode="General">
                  <c:v>226720</c:v>
                </c:pt>
                <c:pt idx="76">
                  <c:v>5229200</c:v>
                </c:pt>
                <c:pt idx="77">
                  <c:v>4556500</c:v>
                </c:pt>
                <c:pt idx="78">
                  <c:v>3708800</c:v>
                </c:pt>
                <c:pt idx="79">
                  <c:v>2939500</c:v>
                </c:pt>
                <c:pt idx="80">
                  <c:v>2295600</c:v>
                </c:pt>
                <c:pt idx="81">
                  <c:v>1774400</c:v>
                </c:pt>
                <c:pt idx="82">
                  <c:v>1359600</c:v>
                </c:pt>
                <c:pt idx="83">
                  <c:v>1035400</c:v>
                </c:pt>
                <c:pt idx="84" formatCode="General">
                  <c:v>782660</c:v>
                </c:pt>
                <c:pt idx="85" formatCode="General">
                  <c:v>588190</c:v>
                </c:pt>
                <c:pt idx="86" formatCode="General">
                  <c:v>438910</c:v>
                </c:pt>
                <c:pt idx="87" formatCode="General">
                  <c:v>325270</c:v>
                </c:pt>
                <c:pt idx="88" formatCode="General">
                  <c:v>240010</c:v>
                </c:pt>
                <c:pt idx="89" formatCode="General">
                  <c:v>175270</c:v>
                </c:pt>
                <c:pt idx="90" formatCode="General">
                  <c:v>127040</c:v>
                </c:pt>
                <c:pt idx="91" formatCode="General">
                  <c:v>90736</c:v>
                </c:pt>
                <c:pt idx="92" formatCode="General">
                  <c:v>64510</c:v>
                </c:pt>
                <c:pt idx="93" formatCode="General">
                  <c:v>45825</c:v>
                </c:pt>
                <c:pt idx="94" formatCode="General">
                  <c:v>32189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'15atm'!$A$2:$A$96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'15atm'!$G$2:$G$96</c:f>
              <c:numCache>
                <c:formatCode>General</c:formatCode>
                <c:ptCount val="95"/>
                <c:pt idx="0">
                  <c:v>225568501.01704594</c:v>
                </c:pt>
                <c:pt idx="1">
                  <c:v>215562397.39199215</c:v>
                </c:pt>
                <c:pt idx="2">
                  <c:v>197776956.43874684</c:v>
                </c:pt>
                <c:pt idx="3">
                  <c:v>175175261.68516982</c:v>
                </c:pt>
                <c:pt idx="4">
                  <c:v>154950434.15184131</c:v>
                </c:pt>
                <c:pt idx="5">
                  <c:v>140439835.92761084</c:v>
                </c:pt>
                <c:pt idx="6">
                  <c:v>128323964.07765847</c:v>
                </c:pt>
                <c:pt idx="7">
                  <c:v>114691912.10715082</c:v>
                </c:pt>
                <c:pt idx="8">
                  <c:v>99804971.699564561</c:v>
                </c:pt>
                <c:pt idx="9">
                  <c:v>87642838.460532904</c:v>
                </c:pt>
                <c:pt idx="10">
                  <c:v>78903083.394090608</c:v>
                </c:pt>
                <c:pt idx="11">
                  <c:v>71214209.466511682</c:v>
                </c:pt>
                <c:pt idx="12">
                  <c:v>62403322.978169732</c:v>
                </c:pt>
                <c:pt idx="13">
                  <c:v>53041036.611320071</c:v>
                </c:pt>
                <c:pt idx="14">
                  <c:v>45268953.218567207</c:v>
                </c:pt>
                <c:pt idx="15">
                  <c:v>39859884.423781037</c:v>
                </c:pt>
                <c:pt idx="16">
                  <c:v>35228997.315187931</c:v>
                </c:pt>
                <c:pt idx="17">
                  <c:v>30073183.875430811</c:v>
                </c:pt>
                <c:pt idx="18">
                  <c:v>24699590.764670096</c:v>
                </c:pt>
                <c:pt idx="19">
                  <c:v>118826857.62281853</c:v>
                </c:pt>
                <c:pt idx="20">
                  <c:v>104078906.55466287</c:v>
                </c:pt>
                <c:pt idx="21">
                  <c:v>90721277.168188035</c:v>
                </c:pt>
                <c:pt idx="22">
                  <c:v>81132979.661680609</c:v>
                </c:pt>
                <c:pt idx="23">
                  <c:v>73464467.157840699</c:v>
                </c:pt>
                <c:pt idx="24">
                  <c:v>65046804.867577761</c:v>
                </c:pt>
                <c:pt idx="25">
                  <c:v>55525249.761723988</c:v>
                </c:pt>
                <c:pt idx="26">
                  <c:v>47169890.277924784</c:v>
                </c:pt>
                <c:pt idx="27">
                  <c:v>41176550.987092897</c:v>
                </c:pt>
                <c:pt idx="28">
                  <c:v>36550058.29189454</c:v>
                </c:pt>
                <c:pt idx="29">
                  <c:v>31584870.19394125</c:v>
                </c:pt>
                <c:pt idx="30">
                  <c:v>26131063.922445111</c:v>
                </c:pt>
                <c:pt idx="31">
                  <c:v>21500900.720212039</c:v>
                </c:pt>
                <c:pt idx="32">
                  <c:v>18262945.305251155</c:v>
                </c:pt>
                <c:pt idx="33">
                  <c:v>15747881.177490281</c:v>
                </c:pt>
                <c:pt idx="34">
                  <c:v>13214952.542348415</c:v>
                </c:pt>
                <c:pt idx="35">
                  <c:v>10565760.344293108</c:v>
                </c:pt>
                <c:pt idx="36">
                  <c:v>8350228.7232207106</c:v>
                </c:pt>
                <c:pt idx="37">
                  <c:v>6800031.9986403706</c:v>
                </c:pt>
                <c:pt idx="38">
                  <c:v>48645179.514255337</c:v>
                </c:pt>
                <c:pt idx="39">
                  <c:v>42257088.197383389</c:v>
                </c:pt>
                <c:pt idx="40">
                  <c:v>37455452.706573948</c:v>
                </c:pt>
                <c:pt idx="41">
                  <c:v>32622879.395914108</c:v>
                </c:pt>
                <c:pt idx="42">
                  <c:v>27196329.913197737</c:v>
                </c:pt>
                <c:pt idx="43">
                  <c:v>22300373.799723014</c:v>
                </c:pt>
                <c:pt idx="44">
                  <c:v>18781986.61598907</c:v>
                </c:pt>
                <c:pt idx="45">
                  <c:v>16217419.437568327</c:v>
                </c:pt>
                <c:pt idx="46">
                  <c:v>13705315.315852959</c:v>
                </c:pt>
                <c:pt idx="47">
                  <c:v>11064320.004139718</c:v>
                </c:pt>
                <c:pt idx="48">
                  <c:v>8725445.4569363203</c:v>
                </c:pt>
                <c:pt idx="49">
                  <c:v>7053103.2105823979</c:v>
                </c:pt>
                <c:pt idx="50">
                  <c:v>5881592.73045527</c:v>
                </c:pt>
                <c:pt idx="51">
                  <c:v>4825954.6178647894</c:v>
                </c:pt>
                <c:pt idx="52">
                  <c:v>3746630.1935088756</c:v>
                </c:pt>
                <c:pt idx="53">
                  <c:v>2836142.6042778571</c:v>
                </c:pt>
                <c:pt idx="54">
                  <c:v>2195769.8009531982</c:v>
                </c:pt>
                <c:pt idx="55">
                  <c:v>1756227.5049754078</c:v>
                </c:pt>
                <c:pt idx="56">
                  <c:v>1382507.5924892931</c:v>
                </c:pt>
                <c:pt idx="57">
                  <c:v>17881175.154273618</c:v>
                </c:pt>
                <c:pt idx="58">
                  <c:v>15428580.153759329</c:v>
                </c:pt>
                <c:pt idx="59">
                  <c:v>12848711.276388219</c:v>
                </c:pt>
                <c:pt idx="60">
                  <c:v>10228078.073467312</c:v>
                </c:pt>
                <c:pt idx="61">
                  <c:v>8093248.6477035452</c:v>
                </c:pt>
                <c:pt idx="62">
                  <c:v>6632751.8683258425</c:v>
                </c:pt>
                <c:pt idx="63">
                  <c:v>5527028.4326777058</c:v>
                </c:pt>
                <c:pt idx="64">
                  <c:v>4454888.0109746195</c:v>
                </c:pt>
                <c:pt idx="65">
                  <c:v>3408008.9186998843</c:v>
                </c:pt>
                <c:pt idx="66">
                  <c:v>2592418.1157792713</c:v>
                </c:pt>
                <c:pt idx="67">
                  <c:v>2034194.9110390542</c:v>
                </c:pt>
                <c:pt idx="68">
                  <c:v>1626571.9375266249</c:v>
                </c:pt>
                <c:pt idx="69">
                  <c:v>1263668.2753901067</c:v>
                </c:pt>
                <c:pt idx="70">
                  <c:v>933405.31296455825</c:v>
                </c:pt>
                <c:pt idx="71">
                  <c:v>672668.90588393132</c:v>
                </c:pt>
                <c:pt idx="72">
                  <c:v>498844.72932691156</c:v>
                </c:pt>
                <c:pt idx="73">
                  <c:v>379154.36534242751</c:v>
                </c:pt>
                <c:pt idx="74">
                  <c:v>282987.39313566842</c:v>
                </c:pt>
                <c:pt idx="75">
                  <c:v>201909.55977489616</c:v>
                </c:pt>
                <c:pt idx="76">
                  <c:v>6242548.5456829611</c:v>
                </c:pt>
                <c:pt idx="77">
                  <c:v>5175176.2157994164</c:v>
                </c:pt>
                <c:pt idx="78">
                  <c:v>4091943.8662538514</c:v>
                </c:pt>
                <c:pt idx="79">
                  <c:v>3108708.5934735765</c:v>
                </c:pt>
                <c:pt idx="80">
                  <c:v>2377037.8715174133</c:v>
                </c:pt>
                <c:pt idx="81">
                  <c:v>1885631.8565627548</c:v>
                </c:pt>
                <c:pt idx="82">
                  <c:v>1502016.7841227509</c:v>
                </c:pt>
                <c:pt idx="83">
                  <c:v>1144770.1787460844</c:v>
                </c:pt>
                <c:pt idx="84">
                  <c:v>830950.32453675906</c:v>
                </c:pt>
                <c:pt idx="85">
                  <c:v>605519.58436244412</c:v>
                </c:pt>
                <c:pt idx="86">
                  <c:v>453589.15444576874</c:v>
                </c:pt>
                <c:pt idx="87">
                  <c:v>344961.23598730547</c:v>
                </c:pt>
                <c:pt idx="88">
                  <c:v>253197.07385931603</c:v>
                </c:pt>
                <c:pt idx="89">
                  <c:v>179874.11853095677</c:v>
                </c:pt>
                <c:pt idx="90">
                  <c:v>127026.66844070528</c:v>
                </c:pt>
                <c:pt idx="91">
                  <c:v>92635.496537738974</c:v>
                </c:pt>
                <c:pt idx="92">
                  <c:v>68052.777836964538</c:v>
                </c:pt>
                <c:pt idx="93">
                  <c:v>48154.019877159051</c:v>
                </c:pt>
                <c:pt idx="94">
                  <c:v>32183.736997717679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307648"/>
        <c:axId val="179309184"/>
      </c:scatterChart>
      <c:valAx>
        <c:axId val="179307648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9309184"/>
        <c:crosses val="autoZero"/>
        <c:crossBetween val="midCat"/>
      </c:valAx>
      <c:valAx>
        <c:axId val="179309184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793076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'15atm'!$A$2:$A$96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'15atm'!$C$2:$C$96</c:f>
              <c:numCache>
                <c:formatCode>General</c:formatCode>
                <c:ptCount val="95"/>
                <c:pt idx="0">
                  <c:v>16.5</c:v>
                </c:pt>
                <c:pt idx="1">
                  <c:v>17.23</c:v>
                </c:pt>
                <c:pt idx="2">
                  <c:v>17.97</c:v>
                </c:pt>
                <c:pt idx="3">
                  <c:v>18.68</c:v>
                </c:pt>
                <c:pt idx="4">
                  <c:v>19.329999999999998</c:v>
                </c:pt>
                <c:pt idx="5">
                  <c:v>20.09</c:v>
                </c:pt>
                <c:pt idx="6">
                  <c:v>20.68</c:v>
                </c:pt>
                <c:pt idx="7">
                  <c:v>21.54</c:v>
                </c:pt>
                <c:pt idx="8">
                  <c:v>22.21</c:v>
                </c:pt>
                <c:pt idx="9">
                  <c:v>23.08</c:v>
                </c:pt>
                <c:pt idx="10">
                  <c:v>23.9</c:v>
                </c:pt>
                <c:pt idx="11">
                  <c:v>24.64</c:v>
                </c:pt>
                <c:pt idx="12">
                  <c:v>25.55</c:v>
                </c:pt>
                <c:pt idx="13">
                  <c:v>26.39</c:v>
                </c:pt>
                <c:pt idx="14">
                  <c:v>27.44</c:v>
                </c:pt>
                <c:pt idx="15">
                  <c:v>28.42</c:v>
                </c:pt>
                <c:pt idx="16">
                  <c:v>29.43</c:v>
                </c:pt>
                <c:pt idx="17">
                  <c:v>30.59</c:v>
                </c:pt>
                <c:pt idx="18">
                  <c:v>31.66</c:v>
                </c:pt>
                <c:pt idx="19">
                  <c:v>22.05</c:v>
                </c:pt>
                <c:pt idx="20">
                  <c:v>22.86</c:v>
                </c:pt>
                <c:pt idx="21">
                  <c:v>23.61</c:v>
                </c:pt>
                <c:pt idx="22">
                  <c:v>24.31</c:v>
                </c:pt>
                <c:pt idx="23">
                  <c:v>25.06</c:v>
                </c:pt>
                <c:pt idx="24">
                  <c:v>25.75</c:v>
                </c:pt>
                <c:pt idx="25">
                  <c:v>26.44</c:v>
                </c:pt>
                <c:pt idx="26">
                  <c:v>27.25</c:v>
                </c:pt>
                <c:pt idx="27">
                  <c:v>28.01</c:v>
                </c:pt>
                <c:pt idx="28">
                  <c:v>28.96</c:v>
                </c:pt>
                <c:pt idx="29">
                  <c:v>29.81</c:v>
                </c:pt>
                <c:pt idx="30">
                  <c:v>30.76</c:v>
                </c:pt>
                <c:pt idx="31">
                  <c:v>31.79</c:v>
                </c:pt>
                <c:pt idx="32">
                  <c:v>32.85</c:v>
                </c:pt>
                <c:pt idx="33">
                  <c:v>34.01</c:v>
                </c:pt>
                <c:pt idx="34">
                  <c:v>35.19</c:v>
                </c:pt>
                <c:pt idx="35">
                  <c:v>36.53</c:v>
                </c:pt>
                <c:pt idx="36">
                  <c:v>37.86</c:v>
                </c:pt>
                <c:pt idx="37">
                  <c:v>39.22</c:v>
                </c:pt>
                <c:pt idx="38">
                  <c:v>28.33</c:v>
                </c:pt>
                <c:pt idx="39">
                  <c:v>29.51</c:v>
                </c:pt>
                <c:pt idx="40">
                  <c:v>30.44</c:v>
                </c:pt>
                <c:pt idx="41">
                  <c:v>31.27</c:v>
                </c:pt>
                <c:pt idx="42">
                  <c:v>32.07</c:v>
                </c:pt>
                <c:pt idx="43">
                  <c:v>32.94</c:v>
                </c:pt>
                <c:pt idx="44">
                  <c:v>33.840000000000003</c:v>
                </c:pt>
                <c:pt idx="45">
                  <c:v>34.75</c:v>
                </c:pt>
                <c:pt idx="46">
                  <c:v>35.770000000000003</c:v>
                </c:pt>
                <c:pt idx="47">
                  <c:v>36.799999999999997</c:v>
                </c:pt>
                <c:pt idx="48">
                  <c:v>37.909999999999997</c:v>
                </c:pt>
                <c:pt idx="49">
                  <c:v>39.119999999999997</c:v>
                </c:pt>
                <c:pt idx="50">
                  <c:v>40.36</c:v>
                </c:pt>
                <c:pt idx="51">
                  <c:v>41.68</c:v>
                </c:pt>
                <c:pt idx="52">
                  <c:v>43.06</c:v>
                </c:pt>
                <c:pt idx="53">
                  <c:v>44.53</c:v>
                </c:pt>
                <c:pt idx="54">
                  <c:v>46.06</c:v>
                </c:pt>
                <c:pt idx="55">
                  <c:v>47.63</c:v>
                </c:pt>
                <c:pt idx="56">
                  <c:v>49.22</c:v>
                </c:pt>
                <c:pt idx="57">
                  <c:v>35.17</c:v>
                </c:pt>
                <c:pt idx="58">
                  <c:v>36.9</c:v>
                </c:pt>
                <c:pt idx="59">
                  <c:v>38.18</c:v>
                </c:pt>
                <c:pt idx="60">
                  <c:v>39.340000000000003</c:v>
                </c:pt>
                <c:pt idx="61">
                  <c:v>40.39</c:v>
                </c:pt>
                <c:pt idx="62">
                  <c:v>41.5</c:v>
                </c:pt>
                <c:pt idx="63">
                  <c:v>42.6</c:v>
                </c:pt>
                <c:pt idx="64">
                  <c:v>43.73</c:v>
                </c:pt>
                <c:pt idx="65">
                  <c:v>44.95</c:v>
                </c:pt>
                <c:pt idx="66">
                  <c:v>46.21</c:v>
                </c:pt>
                <c:pt idx="67">
                  <c:v>47.51</c:v>
                </c:pt>
                <c:pt idx="68">
                  <c:v>48.87</c:v>
                </c:pt>
                <c:pt idx="69">
                  <c:v>50.29</c:v>
                </c:pt>
                <c:pt idx="70">
                  <c:v>51.77</c:v>
                </c:pt>
                <c:pt idx="71">
                  <c:v>53.3</c:v>
                </c:pt>
                <c:pt idx="72">
                  <c:v>54.88</c:v>
                </c:pt>
                <c:pt idx="73">
                  <c:v>56.53</c:v>
                </c:pt>
                <c:pt idx="74">
                  <c:v>58.19</c:v>
                </c:pt>
                <c:pt idx="75">
                  <c:v>59.88</c:v>
                </c:pt>
                <c:pt idx="76">
                  <c:v>49.54</c:v>
                </c:pt>
                <c:pt idx="77">
                  <c:v>47.98</c:v>
                </c:pt>
                <c:pt idx="78">
                  <c:v>47.97</c:v>
                </c:pt>
                <c:pt idx="79">
                  <c:v>48.44</c:v>
                </c:pt>
                <c:pt idx="80">
                  <c:v>49.25</c:v>
                </c:pt>
                <c:pt idx="81">
                  <c:v>50.26</c:v>
                </c:pt>
                <c:pt idx="82">
                  <c:v>51.39</c:v>
                </c:pt>
                <c:pt idx="83">
                  <c:v>52.61</c:v>
                </c:pt>
                <c:pt idx="84">
                  <c:v>53.88</c:v>
                </c:pt>
                <c:pt idx="85">
                  <c:v>55.2</c:v>
                </c:pt>
                <c:pt idx="86">
                  <c:v>56.57</c:v>
                </c:pt>
                <c:pt idx="87">
                  <c:v>57.99</c:v>
                </c:pt>
                <c:pt idx="88">
                  <c:v>59.46</c:v>
                </c:pt>
                <c:pt idx="89">
                  <c:v>60.97</c:v>
                </c:pt>
                <c:pt idx="90">
                  <c:v>62.52</c:v>
                </c:pt>
                <c:pt idx="91">
                  <c:v>64.16</c:v>
                </c:pt>
                <c:pt idx="92">
                  <c:v>65.84</c:v>
                </c:pt>
                <c:pt idx="93">
                  <c:v>67.53</c:v>
                </c:pt>
                <c:pt idx="94">
                  <c:v>69.27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'15atm'!$A$2:$A$96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'15atm'!$H$2:$H$96</c:f>
              <c:numCache>
                <c:formatCode>General</c:formatCode>
                <c:ptCount val="95"/>
                <c:pt idx="0">
                  <c:v>8.3063715749196323</c:v>
                </c:pt>
                <c:pt idx="1">
                  <c:v>12.208816301242623</c:v>
                </c:pt>
                <c:pt idx="2">
                  <c:v>16.320719748215588</c:v>
                </c:pt>
                <c:pt idx="3">
                  <c:v>18.904827432384657</c:v>
                </c:pt>
                <c:pt idx="4">
                  <c:v>19.329145087725799</c:v>
                </c:pt>
                <c:pt idx="5">
                  <c:v>19.219943520566183</c:v>
                </c:pt>
                <c:pt idx="6">
                  <c:v>20.29685425918781</c:v>
                </c:pt>
                <c:pt idx="7">
                  <c:v>22.268824248097381</c:v>
                </c:pt>
                <c:pt idx="8">
                  <c:v>23.335764572030957</c:v>
                </c:pt>
                <c:pt idx="9">
                  <c:v>22.860074055817552</c:v>
                </c:pt>
                <c:pt idx="10">
                  <c:v>22.554949453760884</c:v>
                </c:pt>
                <c:pt idx="11">
                  <c:v>23.982980126212183</c:v>
                </c:pt>
                <c:pt idx="12">
                  <c:v>26.467905788492324</c:v>
                </c:pt>
                <c:pt idx="13">
                  <c:v>27.846369684491464</c:v>
                </c:pt>
                <c:pt idx="14">
                  <c:v>27.4079379961908</c:v>
                </c:pt>
                <c:pt idx="15">
                  <c:v>27.128337008923658</c:v>
                </c:pt>
                <c:pt idx="16">
                  <c:v>28.824266782350289</c:v>
                </c:pt>
                <c:pt idx="17">
                  <c:v>31.756556696097913</c:v>
                </c:pt>
                <c:pt idx="18">
                  <c:v>33.471248366905947</c:v>
                </c:pt>
                <c:pt idx="19">
                  <c:v>21.712705731796184</c:v>
                </c:pt>
                <c:pt idx="20">
                  <c:v>23.209333605989354</c:v>
                </c:pt>
                <c:pt idx="21">
                  <c:v>23.076866119540629</c:v>
                </c:pt>
                <c:pt idx="22">
                  <c:v>22.501240572682399</c:v>
                </c:pt>
                <c:pt idx="23">
                  <c:v>23.39120122996157</c:v>
                </c:pt>
                <c:pt idx="24">
                  <c:v>25.779677469165566</c:v>
                </c:pt>
                <c:pt idx="25">
                  <c:v>27.674242493923558</c:v>
                </c:pt>
                <c:pt idx="26">
                  <c:v>27.630320256426408</c:v>
                </c:pt>
                <c:pt idx="27">
                  <c:v>27.047570217244726</c:v>
                </c:pt>
                <c:pt idx="28">
                  <c:v>28.139460796762858</c:v>
                </c:pt>
                <c:pt idx="29">
                  <c:v>30.949223586320837</c:v>
                </c:pt>
                <c:pt idx="30">
                  <c:v>33.235068100157847</c:v>
                </c:pt>
                <c:pt idx="31">
                  <c:v>33.312184971961372</c:v>
                </c:pt>
                <c:pt idx="32">
                  <c:v>32.700788917622667</c:v>
                </c:pt>
                <c:pt idx="33">
                  <c:v>33.945255882978302</c:v>
                </c:pt>
                <c:pt idx="34">
                  <c:v>37.19474604615877</c:v>
                </c:pt>
                <c:pt idx="35">
                  <c:v>39.966335805113026</c:v>
                </c:pt>
                <c:pt idx="36">
                  <c:v>40.317563351345427</c:v>
                </c:pt>
                <c:pt idx="37">
                  <c:v>39.638930907748957</c:v>
                </c:pt>
                <c:pt idx="38">
                  <c:v>27.762687169081346</c:v>
                </c:pt>
                <c:pt idx="39">
                  <c:v>27.082668649852206</c:v>
                </c:pt>
                <c:pt idx="40">
                  <c:v>27.747829681483999</c:v>
                </c:pt>
                <c:pt idx="41">
                  <c:v>30.349908980448969</c:v>
                </c:pt>
                <c:pt idx="42">
                  <c:v>32.945582045694671</c:v>
                </c:pt>
                <c:pt idx="43">
                  <c:v>33.438761622467275</c:v>
                </c:pt>
                <c:pt idx="44">
                  <c:v>32.734911282206994</c:v>
                </c:pt>
                <c:pt idx="45">
                  <c:v>33.503021777822646</c:v>
                </c:pt>
                <c:pt idx="46">
                  <c:v>36.534631670129038</c:v>
                </c:pt>
                <c:pt idx="47">
                  <c:v>39.598225396307036</c:v>
                </c:pt>
                <c:pt idx="48">
                  <c:v>40.418505315186373</c:v>
                </c:pt>
                <c:pt idx="49">
                  <c:v>39.699769977257994</c:v>
                </c:pt>
                <c:pt idx="50">
                  <c:v>40.353915142521053</c:v>
                </c:pt>
                <c:pt idx="51">
                  <c:v>43.436393372025613</c:v>
                </c:pt>
                <c:pt idx="52">
                  <c:v>46.910778269054383</c:v>
                </c:pt>
                <c:pt idx="53">
                  <c:v>48.122298480348647</c:v>
                </c:pt>
                <c:pt idx="54">
                  <c:v>47.555837375973368</c:v>
                </c:pt>
                <c:pt idx="55">
                  <c:v>48.118172295518995</c:v>
                </c:pt>
                <c:pt idx="56">
                  <c:v>51.291464293217089</c:v>
                </c:pt>
                <c:pt idx="57">
                  <c:v>32.722546448068222</c:v>
                </c:pt>
                <c:pt idx="58">
                  <c:v>34.293116757130868</c:v>
                </c:pt>
                <c:pt idx="59">
                  <c:v>37.671880747993221</c:v>
                </c:pt>
                <c:pt idx="60">
                  <c:v>40.161751065152245</c:v>
                </c:pt>
                <c:pt idx="61">
                  <c:v>40.214630554174953</c:v>
                </c:pt>
                <c:pt idx="62">
                  <c:v>39.641742437684876</c:v>
                </c:pt>
                <c:pt idx="63">
                  <c:v>41.17234354838051</c:v>
                </c:pt>
                <c:pt idx="64">
                  <c:v>44.741749906752553</c:v>
                </c:pt>
                <c:pt idx="65">
                  <c:v>47.632073785457905</c:v>
                </c:pt>
                <c:pt idx="66">
                  <c:v>48.005794444705458</c:v>
                </c:pt>
                <c:pt idx="67">
                  <c:v>47.477923621001921</c:v>
                </c:pt>
                <c:pt idx="68">
                  <c:v>48.937441249720038</c:v>
                </c:pt>
                <c:pt idx="69">
                  <c:v>52.633738559314693</c:v>
                </c:pt>
                <c:pt idx="70">
                  <c:v>55.946414625127439</c:v>
                </c:pt>
                <c:pt idx="71">
                  <c:v>56.89466817401626</c:v>
                </c:pt>
                <c:pt idx="72">
                  <c:v>56.403562413772335</c:v>
                </c:pt>
                <c:pt idx="73">
                  <c:v>57.191330908156694</c:v>
                </c:pt>
                <c:pt idx="74">
                  <c:v>59.996044469866831</c:v>
                </c:pt>
                <c:pt idx="75">
                  <c:v>62.752788042300395</c:v>
                </c:pt>
                <c:pt idx="76">
                  <c:v>39.845932294449497</c:v>
                </c:pt>
                <c:pt idx="77">
                  <c:v>42.236955894554079</c:v>
                </c:pt>
                <c:pt idx="78">
                  <c:v>45.937424922507653</c:v>
                </c:pt>
                <c:pt idx="79">
                  <c:v>48.017592449891687</c:v>
                </c:pt>
                <c:pt idx="80">
                  <c:v>47.770111006990028</c:v>
                </c:pt>
                <c:pt idx="81">
                  <c:v>47.6529016112585</c:v>
                </c:pt>
                <c:pt idx="82">
                  <c:v>50.034696097848389</c:v>
                </c:pt>
                <c:pt idx="83">
                  <c:v>53.960693344687115</c:v>
                </c:pt>
                <c:pt idx="84">
                  <c:v>56.57911264050135</c:v>
                </c:pt>
                <c:pt idx="85">
                  <c:v>56.755327774336507</c:v>
                </c:pt>
                <c:pt idx="86">
                  <c:v>56.417984183860383</c:v>
                </c:pt>
                <c:pt idx="87">
                  <c:v>57.98113538964224</c:v>
                </c:pt>
                <c:pt idx="88">
                  <c:v>61.080131893823193</c:v>
                </c:pt>
                <c:pt idx="89">
                  <c:v>63.270892268046246</c:v>
                </c:pt>
                <c:pt idx="90">
                  <c:v>63.698814613605101</c:v>
                </c:pt>
                <c:pt idx="91">
                  <c:v>64.141272670339632</c:v>
                </c:pt>
                <c:pt idx="92">
                  <c:v>66.980283004769916</c:v>
                </c:pt>
                <c:pt idx="93">
                  <c:v>72.01040608908653</c:v>
                </c:pt>
                <c:pt idx="94">
                  <c:v>77.196525914426786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344128"/>
        <c:axId val="179345664"/>
      </c:scatterChart>
      <c:valAx>
        <c:axId val="179344128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9345664"/>
        <c:crosses val="autoZero"/>
        <c:crossBetween val="midCat"/>
      </c:valAx>
      <c:valAx>
        <c:axId val="179345664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93441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'20atm'!$A$2:$A$96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'20atm'!$B$2:$B$96</c:f>
              <c:numCache>
                <c:formatCode>0.00E+00</c:formatCode>
                <c:ptCount val="95"/>
                <c:pt idx="0">
                  <c:v>219440000</c:v>
                </c:pt>
                <c:pt idx="1">
                  <c:v>199220000</c:v>
                </c:pt>
                <c:pt idx="2">
                  <c:v>181210000</c:v>
                </c:pt>
                <c:pt idx="3">
                  <c:v>164110000</c:v>
                </c:pt>
                <c:pt idx="4">
                  <c:v>148660000</c:v>
                </c:pt>
                <c:pt idx="5">
                  <c:v>134160000</c:v>
                </c:pt>
                <c:pt idx="6">
                  <c:v>120610000</c:v>
                </c:pt>
                <c:pt idx="7">
                  <c:v>108150000</c:v>
                </c:pt>
                <c:pt idx="8">
                  <c:v>96461000</c:v>
                </c:pt>
                <c:pt idx="9">
                  <c:v>85908000</c:v>
                </c:pt>
                <c:pt idx="10">
                  <c:v>76295000</c:v>
                </c:pt>
                <c:pt idx="11">
                  <c:v>67360000</c:v>
                </c:pt>
                <c:pt idx="12">
                  <c:v>59342000</c:v>
                </c:pt>
                <c:pt idx="13">
                  <c:v>52053000</c:v>
                </c:pt>
                <c:pt idx="14">
                  <c:v>45437000</c:v>
                </c:pt>
                <c:pt idx="15">
                  <c:v>39663000</c:v>
                </c:pt>
                <c:pt idx="16">
                  <c:v>34712000</c:v>
                </c:pt>
                <c:pt idx="17">
                  <c:v>30292000</c:v>
                </c:pt>
                <c:pt idx="18">
                  <c:v>26394000</c:v>
                </c:pt>
                <c:pt idx="19">
                  <c:v>119160000</c:v>
                </c:pt>
                <c:pt idx="20">
                  <c:v>105790000</c:v>
                </c:pt>
                <c:pt idx="21">
                  <c:v>93746000</c:v>
                </c:pt>
                <c:pt idx="22">
                  <c:v>82819000</c:v>
                </c:pt>
                <c:pt idx="23">
                  <c:v>72960000</c:v>
                </c:pt>
                <c:pt idx="24">
                  <c:v>64045000</c:v>
                </c:pt>
                <c:pt idx="25">
                  <c:v>56045000</c:v>
                </c:pt>
                <c:pt idx="26">
                  <c:v>48905000</c:v>
                </c:pt>
                <c:pt idx="27">
                  <c:v>42448000</c:v>
                </c:pt>
                <c:pt idx="28">
                  <c:v>36781000</c:v>
                </c:pt>
                <c:pt idx="29">
                  <c:v>31694000</c:v>
                </c:pt>
                <c:pt idx="30">
                  <c:v>27229000</c:v>
                </c:pt>
                <c:pt idx="31">
                  <c:v>23286000</c:v>
                </c:pt>
                <c:pt idx="32">
                  <c:v>19840000</c:v>
                </c:pt>
                <c:pt idx="33">
                  <c:v>16802000</c:v>
                </c:pt>
                <c:pt idx="34">
                  <c:v>14119000</c:v>
                </c:pt>
                <c:pt idx="35">
                  <c:v>11797000</c:v>
                </c:pt>
                <c:pt idx="36">
                  <c:v>9836500</c:v>
                </c:pt>
                <c:pt idx="37">
                  <c:v>8201900</c:v>
                </c:pt>
                <c:pt idx="38">
                  <c:v>51396000</c:v>
                </c:pt>
                <c:pt idx="39">
                  <c:v>44304000</c:v>
                </c:pt>
                <c:pt idx="40">
                  <c:v>38012000</c:v>
                </c:pt>
                <c:pt idx="41">
                  <c:v>32484000</c:v>
                </c:pt>
                <c:pt idx="42">
                  <c:v>27672000</c:v>
                </c:pt>
                <c:pt idx="43">
                  <c:v>23474000</c:v>
                </c:pt>
                <c:pt idx="44">
                  <c:v>19837000</c:v>
                </c:pt>
                <c:pt idx="45">
                  <c:v>16698000</c:v>
                </c:pt>
                <c:pt idx="46">
                  <c:v>13980000</c:v>
                </c:pt>
                <c:pt idx="47">
                  <c:v>11656000</c:v>
                </c:pt>
                <c:pt idx="48">
                  <c:v>9674100</c:v>
                </c:pt>
                <c:pt idx="49">
                  <c:v>7978600</c:v>
                </c:pt>
                <c:pt idx="50">
                  <c:v>6549500</c:v>
                </c:pt>
                <c:pt idx="51">
                  <c:v>5338600</c:v>
                </c:pt>
                <c:pt idx="52">
                  <c:v>4322500</c:v>
                </c:pt>
                <c:pt idx="53">
                  <c:v>3472800</c:v>
                </c:pt>
                <c:pt idx="54">
                  <c:v>2768900</c:v>
                </c:pt>
                <c:pt idx="55">
                  <c:v>2194700</c:v>
                </c:pt>
                <c:pt idx="56">
                  <c:v>1735500</c:v>
                </c:pt>
                <c:pt idx="57">
                  <c:v>19613000</c:v>
                </c:pt>
                <c:pt idx="58">
                  <c:v>15864000</c:v>
                </c:pt>
                <c:pt idx="59">
                  <c:v>12913000</c:v>
                </c:pt>
                <c:pt idx="60">
                  <c:v>10544000</c:v>
                </c:pt>
                <c:pt idx="61">
                  <c:v>8603100</c:v>
                </c:pt>
                <c:pt idx="62">
                  <c:v>7005300</c:v>
                </c:pt>
                <c:pt idx="63">
                  <c:v>5683100</c:v>
                </c:pt>
                <c:pt idx="64">
                  <c:v>4588000</c:v>
                </c:pt>
                <c:pt idx="65">
                  <c:v>3687500</c:v>
                </c:pt>
                <c:pt idx="66">
                  <c:v>2948300</c:v>
                </c:pt>
                <c:pt idx="67">
                  <c:v>2341900</c:v>
                </c:pt>
                <c:pt idx="68">
                  <c:v>1845200</c:v>
                </c:pt>
                <c:pt idx="69">
                  <c:v>1442600</c:v>
                </c:pt>
                <c:pt idx="70">
                  <c:v>1120700</c:v>
                </c:pt>
                <c:pt idx="71" formatCode="General">
                  <c:v>862130</c:v>
                </c:pt>
                <c:pt idx="72" formatCode="General">
                  <c:v>656890</c:v>
                </c:pt>
                <c:pt idx="73" formatCode="General">
                  <c:v>495300</c:v>
                </c:pt>
                <c:pt idx="74" formatCode="General">
                  <c:v>371580</c:v>
                </c:pt>
                <c:pt idx="75" formatCode="General">
                  <c:v>278100</c:v>
                </c:pt>
                <c:pt idx="76">
                  <c:v>5352400</c:v>
                </c:pt>
                <c:pt idx="77">
                  <c:v>4851800</c:v>
                </c:pt>
                <c:pt idx="78">
                  <c:v>4030000</c:v>
                </c:pt>
                <c:pt idx="79">
                  <c:v>3241200</c:v>
                </c:pt>
                <c:pt idx="80">
                  <c:v>2562100</c:v>
                </c:pt>
                <c:pt idx="81">
                  <c:v>2003800</c:v>
                </c:pt>
                <c:pt idx="82">
                  <c:v>1553100</c:v>
                </c:pt>
                <c:pt idx="83">
                  <c:v>1193300</c:v>
                </c:pt>
                <c:pt idx="84" formatCode="General">
                  <c:v>911490</c:v>
                </c:pt>
                <c:pt idx="85" formatCode="General">
                  <c:v>692770</c:v>
                </c:pt>
                <c:pt idx="86" formatCode="General">
                  <c:v>523880</c:v>
                </c:pt>
                <c:pt idx="87" formatCode="General">
                  <c:v>393380</c:v>
                </c:pt>
                <c:pt idx="88" formatCode="General">
                  <c:v>293250</c:v>
                </c:pt>
                <c:pt idx="89" formatCode="General">
                  <c:v>217340</c:v>
                </c:pt>
                <c:pt idx="90" formatCode="General">
                  <c:v>159020</c:v>
                </c:pt>
                <c:pt idx="91" formatCode="General">
                  <c:v>115270</c:v>
                </c:pt>
                <c:pt idx="92" formatCode="General">
                  <c:v>82972</c:v>
                </c:pt>
                <c:pt idx="93" formatCode="General">
                  <c:v>59710</c:v>
                </c:pt>
                <c:pt idx="94" formatCode="General">
                  <c:v>42684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'20atm'!$A$2:$A$96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'20atm'!$G$2:$G$96</c:f>
              <c:numCache>
                <c:formatCode>General</c:formatCode>
                <c:ptCount val="95"/>
                <c:pt idx="0">
                  <c:v>219469637.38364738</c:v>
                </c:pt>
                <c:pt idx="1">
                  <c:v>209655718.10876405</c:v>
                </c:pt>
                <c:pt idx="2">
                  <c:v>192203854.10613939</c:v>
                </c:pt>
                <c:pt idx="3">
                  <c:v>170011399.91506559</c:v>
                </c:pt>
                <c:pt idx="4">
                  <c:v>150154510.10489249</c:v>
                </c:pt>
                <c:pt idx="5">
                  <c:v>135973581.4078593</c:v>
                </c:pt>
                <c:pt idx="6">
                  <c:v>124291447.63535984</c:v>
                </c:pt>
                <c:pt idx="7">
                  <c:v>111321301.7406344</c:v>
                </c:pt>
                <c:pt idx="8">
                  <c:v>97260608.184741467</c:v>
                </c:pt>
                <c:pt idx="9">
                  <c:v>85815209.067185268</c:v>
                </c:pt>
                <c:pt idx="10">
                  <c:v>77561018.847192049</c:v>
                </c:pt>
                <c:pt idx="11">
                  <c:v>70195260.163389698</c:v>
                </c:pt>
                <c:pt idx="12">
                  <c:v>61660948.720905401</c:v>
                </c:pt>
                <c:pt idx="13">
                  <c:v>52569859.95223166</c:v>
                </c:pt>
                <c:pt idx="14">
                  <c:v>45030967.025087111</c:v>
                </c:pt>
                <c:pt idx="15">
                  <c:v>39787013.651713207</c:v>
                </c:pt>
                <c:pt idx="16">
                  <c:v>35288392.964775249</c:v>
                </c:pt>
                <c:pt idx="17">
                  <c:v>30278519.014795601</c:v>
                </c:pt>
                <c:pt idx="18">
                  <c:v>25077606.480036132</c:v>
                </c:pt>
                <c:pt idx="19">
                  <c:v>115242728.22016878</c:v>
                </c:pt>
                <c:pt idx="20">
                  <c:v>101289643.1592356</c:v>
                </c:pt>
                <c:pt idx="21">
                  <c:v>88711408.676064134</c:v>
                </c:pt>
                <c:pt idx="22">
                  <c:v>79675622.363179281</c:v>
                </c:pt>
                <c:pt idx="23">
                  <c:v>72362498.061389714</c:v>
                </c:pt>
                <c:pt idx="24">
                  <c:v>64226200.305819206</c:v>
                </c:pt>
                <c:pt idx="25">
                  <c:v>54981769.814431272</c:v>
                </c:pt>
                <c:pt idx="26">
                  <c:v>46873810.11362806</c:v>
                </c:pt>
                <c:pt idx="27">
                  <c:v>41064101.464797087</c:v>
                </c:pt>
                <c:pt idx="28">
                  <c:v>36572657.831158444</c:v>
                </c:pt>
                <c:pt idx="29">
                  <c:v>31746226.050540712</c:v>
                </c:pt>
                <c:pt idx="30">
                  <c:v>26460105.238756359</c:v>
                </c:pt>
                <c:pt idx="31">
                  <c:v>21996047.451723248</c:v>
                </c:pt>
                <c:pt idx="32">
                  <c:v>18871733.832414053</c:v>
                </c:pt>
                <c:pt idx="33">
                  <c:v>16394726.851984844</c:v>
                </c:pt>
                <c:pt idx="34">
                  <c:v>13835502.938178647</c:v>
                </c:pt>
                <c:pt idx="35">
                  <c:v>11133288.479182642</c:v>
                </c:pt>
                <c:pt idx="36">
                  <c:v>8874455.1616522744</c:v>
                </c:pt>
                <c:pt idx="37">
                  <c:v>7293623.9028098825</c:v>
                </c:pt>
                <c:pt idx="38">
                  <c:v>48304457.797792576</c:v>
                </c:pt>
                <c:pt idx="39">
                  <c:v>42111686.314625837</c:v>
                </c:pt>
                <c:pt idx="40">
                  <c:v>37452504.069834791</c:v>
                </c:pt>
                <c:pt idx="41">
                  <c:v>32754791.752626311</c:v>
                </c:pt>
                <c:pt idx="42">
                  <c:v>27490420.415030099</c:v>
                </c:pt>
                <c:pt idx="43">
                  <c:v>22765487.915297031</c:v>
                </c:pt>
                <c:pt idx="44">
                  <c:v>19375133.997932851</c:v>
                </c:pt>
                <c:pt idx="45">
                  <c:v>16862808.660105947</c:v>
                </c:pt>
                <c:pt idx="46">
                  <c:v>14334091.105153499</c:v>
                </c:pt>
                <c:pt idx="47">
                  <c:v>11642180.598822521</c:v>
                </c:pt>
                <c:pt idx="48">
                  <c:v>9256624.2452268507</c:v>
                </c:pt>
                <c:pt idx="49">
                  <c:v>7552477.4569473024</c:v>
                </c:pt>
                <c:pt idx="50">
                  <c:v>6346272.8090305999</c:v>
                </c:pt>
                <c:pt idx="51">
                  <c:v>5237351.1560958931</c:v>
                </c:pt>
                <c:pt idx="52">
                  <c:v>4091575.2165259761</c:v>
                </c:pt>
                <c:pt idx="53">
                  <c:v>3125029.6161155174</c:v>
                </c:pt>
                <c:pt idx="54">
                  <c:v>2447073.3283516909</c:v>
                </c:pt>
                <c:pt idx="55">
                  <c:v>1978479.2881987351</c:v>
                </c:pt>
                <c:pt idx="56">
                  <c:v>1572539.7473251238</c:v>
                </c:pt>
                <c:pt idx="57">
                  <c:v>18500158.472014181</c:v>
                </c:pt>
                <c:pt idx="58">
                  <c:v>16074990.257591512</c:v>
                </c:pt>
                <c:pt idx="59">
                  <c:v>13462571.847463155</c:v>
                </c:pt>
                <c:pt idx="60">
                  <c:v>10788678.212588578</c:v>
                </c:pt>
                <c:pt idx="61">
                  <c:v>8612758.1084014978</c:v>
                </c:pt>
                <c:pt idx="62">
                  <c:v>7122130.7698002951</c:v>
                </c:pt>
                <c:pt idx="63">
                  <c:v>5976037.1000821218</c:v>
                </c:pt>
                <c:pt idx="64">
                  <c:v>4844043.0082373992</c:v>
                </c:pt>
                <c:pt idx="65">
                  <c:v>3731767.0882305326</c:v>
                </c:pt>
                <c:pt idx="66">
                  <c:v>2866929.6827242733</c:v>
                </c:pt>
                <c:pt idx="67">
                  <c:v>2275608.0869175037</c:v>
                </c:pt>
                <c:pt idx="68">
                  <c:v>1838477.6364419793</c:v>
                </c:pt>
                <c:pt idx="69">
                  <c:v>1442289.292356608</c:v>
                </c:pt>
                <c:pt idx="70">
                  <c:v>1079987.8757026647</c:v>
                </c:pt>
                <c:pt idx="71">
                  <c:v>795869.53997570125</c:v>
                </c:pt>
                <c:pt idx="72">
                  <c:v>606972.21195723698</c:v>
                </c:pt>
                <c:pt idx="73">
                  <c:v>472410.04856898682</c:v>
                </c:pt>
                <c:pt idx="74">
                  <c:v>357177.37812324817</c:v>
                </c:pt>
                <c:pt idx="75">
                  <c:v>255602.99379617607</c:v>
                </c:pt>
                <c:pt idx="76">
                  <c:v>6720446.1964901546</c:v>
                </c:pt>
                <c:pt idx="77">
                  <c:v>5606231.5936257346</c:v>
                </c:pt>
                <c:pt idx="78">
                  <c:v>4458579.0714418106</c:v>
                </c:pt>
                <c:pt idx="79">
                  <c:v>3414027.2040067725</c:v>
                </c:pt>
                <c:pt idx="80">
                  <c:v>2639000.9583728155</c:v>
                </c:pt>
                <c:pt idx="81">
                  <c:v>2117254.389620747</c:v>
                </c:pt>
                <c:pt idx="82">
                  <c:v>1703097.1342509815</c:v>
                </c:pt>
                <c:pt idx="83">
                  <c:v>1311780.2609552352</c:v>
                </c:pt>
                <c:pt idx="84">
                  <c:v>968024.45343601739</c:v>
                </c:pt>
                <c:pt idx="85">
                  <c:v>723073.06044996693</c:v>
                </c:pt>
                <c:pt idx="86">
                  <c:v>556975.34651303047</c:v>
                </c:pt>
                <c:pt idx="87">
                  <c:v>432228.58320449287</c:v>
                </c:pt>
                <c:pt idx="88">
                  <c:v>320227.44702351274</c:v>
                </c:pt>
                <c:pt idx="89">
                  <c:v>227518.17257019313</c:v>
                </c:pt>
                <c:pt idx="90">
                  <c:v>159567.89971381534</c:v>
                </c:pt>
                <c:pt idx="91">
                  <c:v>115272.08625876457</c:v>
                </c:pt>
                <c:pt idx="92">
                  <c:v>84347.574462995384</c:v>
                </c:pt>
                <c:pt idx="93">
                  <c:v>60302.640959117467</c:v>
                </c:pt>
                <c:pt idx="94">
                  <c:v>41785.127461718272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446528"/>
        <c:axId val="179448064"/>
      </c:scatterChart>
      <c:valAx>
        <c:axId val="179446528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9448064"/>
        <c:crosses val="autoZero"/>
        <c:crossBetween val="midCat"/>
      </c:valAx>
      <c:valAx>
        <c:axId val="179448064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794465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'20atm'!$A$2:$A$96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'20atm'!$C$2:$C$96</c:f>
              <c:numCache>
                <c:formatCode>General</c:formatCode>
                <c:ptCount val="95"/>
                <c:pt idx="0">
                  <c:v>16.47</c:v>
                </c:pt>
                <c:pt idx="1">
                  <c:v>17.239999999999998</c:v>
                </c:pt>
                <c:pt idx="2">
                  <c:v>17.940000000000001</c:v>
                </c:pt>
                <c:pt idx="3">
                  <c:v>18.579999999999998</c:v>
                </c:pt>
                <c:pt idx="4">
                  <c:v>19.37</c:v>
                </c:pt>
                <c:pt idx="5">
                  <c:v>19.89</c:v>
                </c:pt>
                <c:pt idx="6">
                  <c:v>20.47</c:v>
                </c:pt>
                <c:pt idx="7">
                  <c:v>21.3</c:v>
                </c:pt>
                <c:pt idx="8">
                  <c:v>21.76</c:v>
                </c:pt>
                <c:pt idx="9">
                  <c:v>22.67</c:v>
                </c:pt>
                <c:pt idx="10">
                  <c:v>23.43</c:v>
                </c:pt>
                <c:pt idx="11">
                  <c:v>24.24</c:v>
                </c:pt>
                <c:pt idx="12">
                  <c:v>25.11</c:v>
                </c:pt>
                <c:pt idx="13">
                  <c:v>25.88</c:v>
                </c:pt>
                <c:pt idx="14">
                  <c:v>26.74</c:v>
                </c:pt>
                <c:pt idx="15">
                  <c:v>27.84</c:v>
                </c:pt>
                <c:pt idx="16">
                  <c:v>28.76</c:v>
                </c:pt>
                <c:pt idx="17">
                  <c:v>29.83</c:v>
                </c:pt>
                <c:pt idx="18">
                  <c:v>30.82</c:v>
                </c:pt>
                <c:pt idx="19">
                  <c:v>21.94</c:v>
                </c:pt>
                <c:pt idx="20">
                  <c:v>22.64</c:v>
                </c:pt>
                <c:pt idx="21">
                  <c:v>23.29</c:v>
                </c:pt>
                <c:pt idx="22">
                  <c:v>23.91</c:v>
                </c:pt>
                <c:pt idx="23">
                  <c:v>24.53</c:v>
                </c:pt>
                <c:pt idx="24">
                  <c:v>25.21</c:v>
                </c:pt>
                <c:pt idx="25">
                  <c:v>25.86</c:v>
                </c:pt>
                <c:pt idx="26">
                  <c:v>26.59</c:v>
                </c:pt>
                <c:pt idx="27">
                  <c:v>27.41</c:v>
                </c:pt>
                <c:pt idx="28">
                  <c:v>28.16</c:v>
                </c:pt>
                <c:pt idx="29">
                  <c:v>28.98</c:v>
                </c:pt>
                <c:pt idx="30">
                  <c:v>29.9</c:v>
                </c:pt>
                <c:pt idx="31">
                  <c:v>30.81</c:v>
                </c:pt>
                <c:pt idx="32">
                  <c:v>31.84</c:v>
                </c:pt>
                <c:pt idx="33">
                  <c:v>32.89</c:v>
                </c:pt>
                <c:pt idx="34">
                  <c:v>34.03</c:v>
                </c:pt>
                <c:pt idx="35">
                  <c:v>35.26</c:v>
                </c:pt>
                <c:pt idx="36">
                  <c:v>36.54</c:v>
                </c:pt>
                <c:pt idx="37">
                  <c:v>37.83</c:v>
                </c:pt>
                <c:pt idx="38">
                  <c:v>28.16</c:v>
                </c:pt>
                <c:pt idx="39">
                  <c:v>29.02</c:v>
                </c:pt>
                <c:pt idx="40">
                  <c:v>29.74</c:v>
                </c:pt>
                <c:pt idx="41">
                  <c:v>30.42</c:v>
                </c:pt>
                <c:pt idx="42">
                  <c:v>31.13</c:v>
                </c:pt>
                <c:pt idx="43">
                  <c:v>31.89</c:v>
                </c:pt>
                <c:pt idx="44">
                  <c:v>32.68</c:v>
                </c:pt>
                <c:pt idx="45">
                  <c:v>33.6</c:v>
                </c:pt>
                <c:pt idx="46">
                  <c:v>34.51</c:v>
                </c:pt>
                <c:pt idx="47">
                  <c:v>35.5</c:v>
                </c:pt>
                <c:pt idx="48">
                  <c:v>36.51</c:v>
                </c:pt>
                <c:pt idx="49">
                  <c:v>37.6</c:v>
                </c:pt>
                <c:pt idx="50">
                  <c:v>38.770000000000003</c:v>
                </c:pt>
                <c:pt idx="51">
                  <c:v>40</c:v>
                </c:pt>
                <c:pt idx="52">
                  <c:v>41.3</c:v>
                </c:pt>
                <c:pt idx="53">
                  <c:v>42.7</c:v>
                </c:pt>
                <c:pt idx="54">
                  <c:v>44.18</c:v>
                </c:pt>
                <c:pt idx="55">
                  <c:v>45.72</c:v>
                </c:pt>
                <c:pt idx="56">
                  <c:v>47.26</c:v>
                </c:pt>
                <c:pt idx="57">
                  <c:v>32.53</c:v>
                </c:pt>
                <c:pt idx="58">
                  <c:v>34.9</c:v>
                </c:pt>
                <c:pt idx="59">
                  <c:v>36.5</c:v>
                </c:pt>
                <c:pt idx="60">
                  <c:v>37.71</c:v>
                </c:pt>
                <c:pt idx="61">
                  <c:v>38.76</c:v>
                </c:pt>
                <c:pt idx="62">
                  <c:v>39.799999999999997</c:v>
                </c:pt>
                <c:pt idx="63">
                  <c:v>40.840000000000003</c:v>
                </c:pt>
                <c:pt idx="64">
                  <c:v>41.92</c:v>
                </c:pt>
                <c:pt idx="65">
                  <c:v>43.04</c:v>
                </c:pt>
                <c:pt idx="66">
                  <c:v>44.25</c:v>
                </c:pt>
                <c:pt idx="67">
                  <c:v>45.49</c:v>
                </c:pt>
                <c:pt idx="68">
                  <c:v>46.79</c:v>
                </c:pt>
                <c:pt idx="69">
                  <c:v>48.16</c:v>
                </c:pt>
                <c:pt idx="70">
                  <c:v>49.61</c:v>
                </c:pt>
                <c:pt idx="71">
                  <c:v>51.11</c:v>
                </c:pt>
                <c:pt idx="72">
                  <c:v>52.67</c:v>
                </c:pt>
                <c:pt idx="73">
                  <c:v>54.32</c:v>
                </c:pt>
                <c:pt idx="74">
                  <c:v>56</c:v>
                </c:pt>
                <c:pt idx="75">
                  <c:v>57.7</c:v>
                </c:pt>
                <c:pt idx="76">
                  <c:v>50.56</c:v>
                </c:pt>
                <c:pt idx="77">
                  <c:v>47.2</c:v>
                </c:pt>
                <c:pt idx="78">
                  <c:v>46.36</c:v>
                </c:pt>
                <c:pt idx="79">
                  <c:v>46.62</c:v>
                </c:pt>
                <c:pt idx="80">
                  <c:v>47.27</c:v>
                </c:pt>
                <c:pt idx="81">
                  <c:v>48.19</c:v>
                </c:pt>
                <c:pt idx="82">
                  <c:v>49.22</c:v>
                </c:pt>
                <c:pt idx="83">
                  <c:v>50.41</c:v>
                </c:pt>
                <c:pt idx="84">
                  <c:v>51.62</c:v>
                </c:pt>
                <c:pt idx="85">
                  <c:v>52.94</c:v>
                </c:pt>
                <c:pt idx="86">
                  <c:v>54.33</c:v>
                </c:pt>
                <c:pt idx="87">
                  <c:v>55.73</c:v>
                </c:pt>
                <c:pt idx="88">
                  <c:v>57.2</c:v>
                </c:pt>
                <c:pt idx="89">
                  <c:v>58.7</c:v>
                </c:pt>
                <c:pt idx="90">
                  <c:v>60.33</c:v>
                </c:pt>
                <c:pt idx="91">
                  <c:v>61.99</c:v>
                </c:pt>
                <c:pt idx="92">
                  <c:v>63.69</c:v>
                </c:pt>
                <c:pt idx="93">
                  <c:v>65.42</c:v>
                </c:pt>
                <c:pt idx="94">
                  <c:v>67.14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'20atm'!$A$2:$A$96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'20atm'!$H$2:$H$96</c:f>
              <c:numCache>
                <c:formatCode>General</c:formatCode>
                <c:ptCount val="95"/>
                <c:pt idx="0">
                  <c:v>8.3616114868661597</c:v>
                </c:pt>
                <c:pt idx="1">
                  <c:v>12.290469166678308</c:v>
                </c:pt>
                <c:pt idx="2">
                  <c:v>16.428245552158938</c:v>
                </c:pt>
                <c:pt idx="3">
                  <c:v>19.012286484674185</c:v>
                </c:pt>
                <c:pt idx="4">
                  <c:v>19.375995133556874</c:v>
                </c:pt>
                <c:pt idx="5">
                  <c:v>19.137679790232426</c:v>
                </c:pt>
                <c:pt idx="6">
                  <c:v>20.037375086868128</c:v>
                </c:pt>
                <c:pt idx="7">
                  <c:v>21.815720107456045</c:v>
                </c:pt>
                <c:pt idx="8">
                  <c:v>22.730649279329057</c:v>
                </c:pt>
                <c:pt idx="9">
                  <c:v>22.210101726324059</c:v>
                </c:pt>
                <c:pt idx="10">
                  <c:v>21.938831227640154</c:v>
                </c:pt>
                <c:pt idx="11">
                  <c:v>23.392091509557172</c:v>
                </c:pt>
                <c:pt idx="12">
                  <c:v>25.84588159644802</c:v>
                </c:pt>
                <c:pt idx="13">
                  <c:v>27.155514105980835</c:v>
                </c:pt>
                <c:pt idx="14">
                  <c:v>26.650407421629396</c:v>
                </c:pt>
                <c:pt idx="15">
                  <c:v>26.29540625183585</c:v>
                </c:pt>
                <c:pt idx="16">
                  <c:v>27.84317411556874</c:v>
                </c:pt>
                <c:pt idx="17">
                  <c:v>30.534433373588524</c:v>
                </c:pt>
                <c:pt idx="18">
                  <c:v>32.002035042190023</c:v>
                </c:pt>
                <c:pt idx="19">
                  <c:v>21.313927136131454</c:v>
                </c:pt>
                <c:pt idx="20">
                  <c:v>22.639658936452712</c:v>
                </c:pt>
                <c:pt idx="21">
                  <c:v>22.428482791967035</c:v>
                </c:pt>
                <c:pt idx="22">
                  <c:v>21.87268761451908</c:v>
                </c:pt>
                <c:pt idx="23">
                  <c:v>22.798178149363491</c:v>
                </c:pt>
                <c:pt idx="24">
                  <c:v>25.172119163126407</c:v>
                </c:pt>
                <c:pt idx="25">
                  <c:v>27.003307729468993</c:v>
                </c:pt>
                <c:pt idx="26">
                  <c:v>26.890179745300792</c:v>
                </c:pt>
                <c:pt idx="27">
                  <c:v>26.23968811435795</c:v>
                </c:pt>
                <c:pt idx="28">
                  <c:v>27.210117465414712</c:v>
                </c:pt>
                <c:pt idx="29">
                  <c:v>29.80128075636916</c:v>
                </c:pt>
                <c:pt idx="30">
                  <c:v>31.825007856296647</c:v>
                </c:pt>
                <c:pt idx="31">
                  <c:v>31.759724054480071</c:v>
                </c:pt>
                <c:pt idx="32">
                  <c:v>31.204128002967419</c:v>
                </c:pt>
                <c:pt idx="33">
                  <c:v>32.571424471731568</c:v>
                </c:pt>
                <c:pt idx="34">
                  <c:v>35.845452202958931</c:v>
                </c:pt>
                <c:pt idx="35">
                  <c:v>38.523007045116287</c:v>
                </c:pt>
                <c:pt idx="36">
                  <c:v>38.779445021291608</c:v>
                </c:pt>
                <c:pt idx="37">
                  <c:v>38.120664142835402</c:v>
                </c:pt>
                <c:pt idx="38">
                  <c:v>27.03528058979321</c:v>
                </c:pt>
                <c:pt idx="39">
                  <c:v>26.291146137323633</c:v>
                </c:pt>
                <c:pt idx="40">
                  <c:v>26.849885687189662</c:v>
                </c:pt>
                <c:pt idx="41">
                  <c:v>29.251889963855259</c:v>
                </c:pt>
                <c:pt idx="42">
                  <c:v>31.583959852704616</c:v>
                </c:pt>
                <c:pt idx="43">
                  <c:v>31.89792340490872</c:v>
                </c:pt>
                <c:pt idx="44">
                  <c:v>31.216888046496386</c:v>
                </c:pt>
                <c:pt idx="45">
                  <c:v>32.109656652633944</c:v>
                </c:pt>
                <c:pt idx="46">
                  <c:v>35.191292566736728</c:v>
                </c:pt>
                <c:pt idx="47">
                  <c:v>38.178244870132325</c:v>
                </c:pt>
                <c:pt idx="48">
                  <c:v>38.891469847123822</c:v>
                </c:pt>
                <c:pt idx="49">
                  <c:v>38.169173330455962</c:v>
                </c:pt>
                <c:pt idx="50">
                  <c:v>38.89316161199072</c:v>
                </c:pt>
                <c:pt idx="51">
                  <c:v>41.965573163516694</c:v>
                </c:pt>
                <c:pt idx="52">
                  <c:v>45.269378905011621</c:v>
                </c:pt>
                <c:pt idx="53">
                  <c:v>46.224032601392331</c:v>
                </c:pt>
                <c:pt idx="54">
                  <c:v>45.469595774924784</c:v>
                </c:pt>
                <c:pt idx="55">
                  <c:v>45.9239475899656</c:v>
                </c:pt>
                <c:pt idx="56">
                  <c:v>48.874296381123429</c:v>
                </c:pt>
                <c:pt idx="57">
                  <c:v>31.244029979712103</c:v>
                </c:pt>
                <c:pt idx="58">
                  <c:v>32.930156279704804</c:v>
                </c:pt>
                <c:pt idx="59">
                  <c:v>36.31526231710982</c:v>
                </c:pt>
                <c:pt idx="60">
                  <c:v>38.702002834228843</c:v>
                </c:pt>
                <c:pt idx="61">
                  <c:v>38.671564093184038</c:v>
                </c:pt>
                <c:pt idx="62">
                  <c:v>38.1333474654367</c:v>
                </c:pt>
                <c:pt idx="63">
                  <c:v>39.723707461388351</c:v>
                </c:pt>
                <c:pt idx="64">
                  <c:v>43.230768408482099</c:v>
                </c:pt>
                <c:pt idx="65">
                  <c:v>45.904931289563351</c:v>
                </c:pt>
                <c:pt idx="66">
                  <c:v>46.031015267201276</c:v>
                </c:pt>
                <c:pt idx="67">
                  <c:v>45.354175842073289</c:v>
                </c:pt>
                <c:pt idx="68">
                  <c:v>46.691159815880809</c:v>
                </c:pt>
                <c:pt idx="69">
                  <c:v>50.089227501757136</c:v>
                </c:pt>
                <c:pt idx="70">
                  <c:v>52.877665555434525</c:v>
                </c:pt>
                <c:pt idx="71">
                  <c:v>53.32564770508769</c:v>
                </c:pt>
                <c:pt idx="72">
                  <c:v>52.856659711034034</c:v>
                </c:pt>
                <c:pt idx="73">
                  <c:v>54.305554033141782</c:v>
                </c:pt>
                <c:pt idx="74">
                  <c:v>57.998181182674116</c:v>
                </c:pt>
                <c:pt idx="75">
                  <c:v>61.478326460198758</c:v>
                </c:pt>
                <c:pt idx="76">
                  <c:v>38.363381129858276</c:v>
                </c:pt>
                <c:pt idx="77">
                  <c:v>40.785747739674868</c:v>
                </c:pt>
                <c:pt idx="78">
                  <c:v>44.368216919779556</c:v>
                </c:pt>
                <c:pt idx="79">
                  <c:v>46.203987547841784</c:v>
                </c:pt>
                <c:pt idx="80">
                  <c:v>45.731559631578627</c:v>
                </c:pt>
                <c:pt idx="81">
                  <c:v>45.495079443557707</c:v>
                </c:pt>
                <c:pt idx="82">
                  <c:v>47.715167527297886</c:v>
                </c:pt>
                <c:pt idx="83">
                  <c:v>51.256360973667199</c:v>
                </c:pt>
                <c:pt idx="84">
                  <c:v>53.305196176323221</c:v>
                </c:pt>
                <c:pt idx="85">
                  <c:v>53.11591308498096</c:v>
                </c:pt>
                <c:pt idx="86">
                  <c:v>53.040191943532271</c:v>
                </c:pt>
                <c:pt idx="87">
                  <c:v>55.394272474798242</c:v>
                </c:pt>
                <c:pt idx="88">
                  <c:v>59.363316557743921</c:v>
                </c:pt>
                <c:pt idx="89">
                  <c:v>62.15161299870902</c:v>
                </c:pt>
                <c:pt idx="90">
                  <c:v>62.665620833075465</c:v>
                </c:pt>
                <c:pt idx="91">
                  <c:v>62.362789932426317</c:v>
                </c:pt>
                <c:pt idx="92">
                  <c:v>63.433417834765379</c:v>
                </c:pt>
                <c:pt idx="93">
                  <c:v>65.67617085456645</c:v>
                </c:pt>
                <c:pt idx="94">
                  <c:v>67.12301805700875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474816"/>
        <c:axId val="179476352"/>
      </c:scatterChart>
      <c:valAx>
        <c:axId val="179474816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9476352"/>
        <c:crosses val="autoZero"/>
        <c:crossBetween val="midCat"/>
      </c:valAx>
      <c:valAx>
        <c:axId val="179476352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94748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total!$B$1:$G$1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80</c:v>
                </c:pt>
                <c:pt idx="4">
                  <c:v>160</c:v>
                </c:pt>
                <c:pt idx="5">
                  <c:v>320</c:v>
                </c:pt>
              </c:numCache>
            </c:numRef>
          </c:xVal>
          <c:yVal>
            <c:numRef>
              <c:f>total!$B$4:$G$4</c:f>
              <c:numCache>
                <c:formatCode>0.00E+00</c:formatCode>
                <c:ptCount val="6"/>
                <c:pt idx="0">
                  <c:v>22693533.713743541</c:v>
                </c:pt>
                <c:pt idx="1">
                  <c:v>25711886.227527186</c:v>
                </c:pt>
                <c:pt idx="2">
                  <c:v>29317695.472009871</c:v>
                </c:pt>
                <c:pt idx="3">
                  <c:v>32642488.140450191</c:v>
                </c:pt>
                <c:pt idx="4">
                  <c:v>36463167.101076655</c:v>
                </c:pt>
                <c:pt idx="5">
                  <c:v>39231407.373612419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656576"/>
        <c:axId val="179658112"/>
      </c:scatterChart>
      <c:valAx>
        <c:axId val="179656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9658112"/>
        <c:crosses val="autoZero"/>
        <c:crossBetween val="midCat"/>
      </c:valAx>
      <c:valAx>
        <c:axId val="179658112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796565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'Fresh (2)'!$A$2:$A$96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'Fresh (2)'!$B$2:$B$96</c:f>
              <c:numCache>
                <c:formatCode>0.00E+00</c:formatCode>
                <c:ptCount val="95"/>
                <c:pt idx="0">
                  <c:v>189570000</c:v>
                </c:pt>
                <c:pt idx="1">
                  <c:v>167110000</c:v>
                </c:pt>
                <c:pt idx="2">
                  <c:v>146560000</c:v>
                </c:pt>
                <c:pt idx="3">
                  <c:v>127970000</c:v>
                </c:pt>
                <c:pt idx="4">
                  <c:v>110460000</c:v>
                </c:pt>
                <c:pt idx="5">
                  <c:v>94843000</c:v>
                </c:pt>
                <c:pt idx="6">
                  <c:v>80588000</c:v>
                </c:pt>
                <c:pt idx="7">
                  <c:v>68140000</c:v>
                </c:pt>
                <c:pt idx="8">
                  <c:v>57069000</c:v>
                </c:pt>
                <c:pt idx="9">
                  <c:v>47460000</c:v>
                </c:pt>
                <c:pt idx="10">
                  <c:v>39020000</c:v>
                </c:pt>
                <c:pt idx="11">
                  <c:v>31851000</c:v>
                </c:pt>
                <c:pt idx="12">
                  <c:v>25778000</c:v>
                </c:pt>
                <c:pt idx="13">
                  <c:v>20677000</c:v>
                </c:pt>
                <c:pt idx="14">
                  <c:v>16506000</c:v>
                </c:pt>
                <c:pt idx="15">
                  <c:v>13183000</c:v>
                </c:pt>
                <c:pt idx="16">
                  <c:v>10523000</c:v>
                </c:pt>
                <c:pt idx="17">
                  <c:v>8304800</c:v>
                </c:pt>
                <c:pt idx="18">
                  <c:v>6489800</c:v>
                </c:pt>
                <c:pt idx="19">
                  <c:v>78662000</c:v>
                </c:pt>
                <c:pt idx="20">
                  <c:v>65853000</c:v>
                </c:pt>
                <c:pt idx="21">
                  <c:v>54659000</c:v>
                </c:pt>
                <c:pt idx="22">
                  <c:v>44973000</c:v>
                </c:pt>
                <c:pt idx="23">
                  <c:v>36724000</c:v>
                </c:pt>
                <c:pt idx="24">
                  <c:v>29714000</c:v>
                </c:pt>
                <c:pt idx="25">
                  <c:v>23833000</c:v>
                </c:pt>
                <c:pt idx="26">
                  <c:v>18941000</c:v>
                </c:pt>
                <c:pt idx="27">
                  <c:v>14936000</c:v>
                </c:pt>
                <c:pt idx="28">
                  <c:v>11635000</c:v>
                </c:pt>
                <c:pt idx="29">
                  <c:v>8985300</c:v>
                </c:pt>
                <c:pt idx="30">
                  <c:v>6862900</c:v>
                </c:pt>
                <c:pt idx="31">
                  <c:v>5195100</c:v>
                </c:pt>
                <c:pt idx="32">
                  <c:v>3880300</c:v>
                </c:pt>
                <c:pt idx="33">
                  <c:v>2858400</c:v>
                </c:pt>
                <c:pt idx="34">
                  <c:v>2072600</c:v>
                </c:pt>
                <c:pt idx="35">
                  <c:v>1480600</c:v>
                </c:pt>
                <c:pt idx="36">
                  <c:v>1056300</c:v>
                </c:pt>
                <c:pt idx="37" formatCode="General">
                  <c:v>753890</c:v>
                </c:pt>
                <c:pt idx="38">
                  <c:v>21487000</c:v>
                </c:pt>
                <c:pt idx="39">
                  <c:v>16851000</c:v>
                </c:pt>
                <c:pt idx="40">
                  <c:v>13060000</c:v>
                </c:pt>
                <c:pt idx="41">
                  <c:v>10011000</c:v>
                </c:pt>
                <c:pt idx="42">
                  <c:v>7608600</c:v>
                </c:pt>
                <c:pt idx="43">
                  <c:v>5726300</c:v>
                </c:pt>
                <c:pt idx="44">
                  <c:v>4260200</c:v>
                </c:pt>
                <c:pt idx="45">
                  <c:v>3132400</c:v>
                </c:pt>
                <c:pt idx="46">
                  <c:v>2276800</c:v>
                </c:pt>
                <c:pt idx="47">
                  <c:v>1640400</c:v>
                </c:pt>
                <c:pt idx="48">
                  <c:v>1170700</c:v>
                </c:pt>
                <c:pt idx="49" formatCode="General">
                  <c:v>827640</c:v>
                </c:pt>
                <c:pt idx="50" formatCode="General">
                  <c:v>579450</c:v>
                </c:pt>
                <c:pt idx="51" formatCode="General">
                  <c:v>401030</c:v>
                </c:pt>
                <c:pt idx="52" formatCode="General">
                  <c:v>273990</c:v>
                </c:pt>
                <c:pt idx="53" formatCode="General">
                  <c:v>184360</c:v>
                </c:pt>
                <c:pt idx="54" formatCode="General">
                  <c:v>123690</c:v>
                </c:pt>
                <c:pt idx="55" formatCode="General">
                  <c:v>83221</c:v>
                </c:pt>
                <c:pt idx="56" formatCode="General">
                  <c:v>54942</c:v>
                </c:pt>
                <c:pt idx="57">
                  <c:v>3997600</c:v>
                </c:pt>
                <c:pt idx="58">
                  <c:v>3281300</c:v>
                </c:pt>
                <c:pt idx="59">
                  <c:v>2397100</c:v>
                </c:pt>
                <c:pt idx="60">
                  <c:v>1712200</c:v>
                </c:pt>
                <c:pt idx="61">
                  <c:v>1210100</c:v>
                </c:pt>
                <c:pt idx="62" formatCode="General">
                  <c:v>846580</c:v>
                </c:pt>
                <c:pt idx="63" formatCode="General">
                  <c:v>587020</c:v>
                </c:pt>
                <c:pt idx="64" formatCode="General">
                  <c:v>403830</c:v>
                </c:pt>
                <c:pt idx="65" formatCode="General">
                  <c:v>275630</c:v>
                </c:pt>
                <c:pt idx="66" formatCode="General">
                  <c:v>186740</c:v>
                </c:pt>
                <c:pt idx="67" formatCode="General">
                  <c:v>125650</c:v>
                </c:pt>
                <c:pt idx="68" formatCode="General">
                  <c:v>83943</c:v>
                </c:pt>
                <c:pt idx="69" formatCode="General">
                  <c:v>55629</c:v>
                </c:pt>
                <c:pt idx="70" formatCode="General">
                  <c:v>36525</c:v>
                </c:pt>
                <c:pt idx="71" formatCode="General">
                  <c:v>23697</c:v>
                </c:pt>
                <c:pt idx="72" formatCode="General">
                  <c:v>15161</c:v>
                </c:pt>
                <c:pt idx="73" formatCode="General">
                  <c:v>9677</c:v>
                </c:pt>
                <c:pt idx="74" formatCode="General">
                  <c:v>6171.1</c:v>
                </c:pt>
                <c:pt idx="75" formatCode="General">
                  <c:v>3839.3</c:v>
                </c:pt>
                <c:pt idx="76" formatCode="General">
                  <c:v>734510</c:v>
                </c:pt>
                <c:pt idx="77" formatCode="General">
                  <c:v>565320</c:v>
                </c:pt>
                <c:pt idx="78" formatCode="General">
                  <c:v>402330</c:v>
                </c:pt>
                <c:pt idx="79" formatCode="General">
                  <c:v>280030</c:v>
                </c:pt>
                <c:pt idx="80" formatCode="General">
                  <c:v>190590</c:v>
                </c:pt>
                <c:pt idx="81" formatCode="General">
                  <c:v>127820</c:v>
                </c:pt>
                <c:pt idx="82" formatCode="General">
                  <c:v>84981</c:v>
                </c:pt>
                <c:pt idx="83" formatCode="General">
                  <c:v>56180</c:v>
                </c:pt>
                <c:pt idx="84" formatCode="General">
                  <c:v>36942</c:v>
                </c:pt>
                <c:pt idx="85" formatCode="General">
                  <c:v>24173</c:v>
                </c:pt>
                <c:pt idx="86" formatCode="General">
                  <c:v>15740</c:v>
                </c:pt>
                <c:pt idx="87" formatCode="General">
                  <c:v>10197</c:v>
                </c:pt>
                <c:pt idx="88" formatCode="General">
                  <c:v>6568.5</c:v>
                </c:pt>
                <c:pt idx="89" formatCode="General">
                  <c:v>4209.5</c:v>
                </c:pt>
                <c:pt idx="90" formatCode="General">
                  <c:v>2675.5</c:v>
                </c:pt>
                <c:pt idx="91" formatCode="General">
                  <c:v>1684.9</c:v>
                </c:pt>
                <c:pt idx="92" formatCode="General">
                  <c:v>1052.8</c:v>
                </c:pt>
                <c:pt idx="93" formatCode="General">
                  <c:v>661.46</c:v>
                </c:pt>
                <c:pt idx="94" formatCode="General">
                  <c:v>416.02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'Fresh (2)'!$A$2:$A$96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'Fresh (2)'!$G$2:$G$96</c:f>
              <c:numCache>
                <c:formatCode>General</c:formatCode>
                <c:ptCount val="95"/>
                <c:pt idx="0">
                  <c:v>187909972.54781026</c:v>
                </c:pt>
                <c:pt idx="1">
                  <c:v>177699368.71529549</c:v>
                </c:pt>
                <c:pt idx="2">
                  <c:v>159267708.38839912</c:v>
                </c:pt>
                <c:pt idx="3">
                  <c:v>135166130.24653974</c:v>
                </c:pt>
                <c:pt idx="4">
                  <c:v>112816246.23053655</c:v>
                </c:pt>
                <c:pt idx="5">
                  <c:v>96767676.441686973</c:v>
                </c:pt>
                <c:pt idx="6">
                  <c:v>84581759.375726268</c:v>
                </c:pt>
                <c:pt idx="7">
                  <c:v>72228900.394910395</c:v>
                </c:pt>
                <c:pt idx="8">
                  <c:v>58971683.518292099</c:v>
                </c:pt>
                <c:pt idx="9">
                  <c:v>47845777.329554848</c:v>
                </c:pt>
                <c:pt idx="10">
                  <c:v>39991463.227703124</c:v>
                </c:pt>
                <c:pt idx="11">
                  <c:v>34056939.156959459</c:v>
                </c:pt>
                <c:pt idx="12">
                  <c:v>28225890.951786581</c:v>
                </c:pt>
                <c:pt idx="13">
                  <c:v>22226909.253634285</c:v>
                </c:pt>
                <c:pt idx="14">
                  <c:v>17083799.39385546</c:v>
                </c:pt>
                <c:pt idx="15">
                  <c:v>13545158.573569117</c:v>
                </c:pt>
                <c:pt idx="16">
                  <c:v>11019529.977232054</c:v>
                </c:pt>
                <c:pt idx="17">
                  <c:v>8751822.6846191213</c:v>
                </c:pt>
                <c:pt idx="18">
                  <c:v>6542823.648687196</c:v>
                </c:pt>
                <c:pt idx="19">
                  <c:v>75906849.65514715</c:v>
                </c:pt>
                <c:pt idx="20">
                  <c:v>62806711.506653696</c:v>
                </c:pt>
                <c:pt idx="21">
                  <c:v>50685689.474103734</c:v>
                </c:pt>
                <c:pt idx="22">
                  <c:v>41924302.925195724</c:v>
                </c:pt>
                <c:pt idx="23">
                  <c:v>35675800.95185256</c:v>
                </c:pt>
                <c:pt idx="24">
                  <c:v>29926622.152717043</c:v>
                </c:pt>
                <c:pt idx="25">
                  <c:v>23830688.269052207</c:v>
                </c:pt>
                <c:pt idx="26">
                  <c:v>18358294.882291511</c:v>
                </c:pt>
                <c:pt idx="27">
                  <c:v>14372248.953591736</c:v>
                </c:pt>
                <c:pt idx="28">
                  <c:v>11676077.355641076</c:v>
                </c:pt>
                <c:pt idx="29">
                  <c:v>9386055.5266739074</c:v>
                </c:pt>
                <c:pt idx="30">
                  <c:v>7132845.8659152519</c:v>
                </c:pt>
                <c:pt idx="31">
                  <c:v>5195156.1283718301</c:v>
                </c:pt>
                <c:pt idx="32">
                  <c:v>3802138.2734389994</c:v>
                </c:pt>
                <c:pt idx="33">
                  <c:v>2858349.619089297</c:v>
                </c:pt>
                <c:pt idx="34">
                  <c:v>2166891.8392375815</c:v>
                </c:pt>
                <c:pt idx="35">
                  <c:v>1581462.4051512075</c:v>
                </c:pt>
                <c:pt idx="36">
                  <c:v>1113998.1061721751</c:v>
                </c:pt>
                <c:pt idx="37">
                  <c:v>783743.17398200068</c:v>
                </c:pt>
                <c:pt idx="38">
                  <c:v>19341499.537859879</c:v>
                </c:pt>
                <c:pt idx="39">
                  <c:v>15074554.070700023</c:v>
                </c:pt>
                <c:pt idx="40">
                  <c:v>12154232.683629341</c:v>
                </c:pt>
                <c:pt idx="41">
                  <c:v>9832350.5018850211</c:v>
                </c:pt>
                <c:pt idx="42">
                  <c:v>7569372.814610796</c:v>
                </c:pt>
                <c:pt idx="43">
                  <c:v>5536669.9056312293</c:v>
                </c:pt>
                <c:pt idx="44">
                  <c:v>4021587.5949970819</c:v>
                </c:pt>
                <c:pt idx="45">
                  <c:v>3014048.2940160837</c:v>
                </c:pt>
                <c:pt idx="46">
                  <c:v>2285799.1099918154</c:v>
                </c:pt>
                <c:pt idx="47">
                  <c:v>1687334.4342810665</c:v>
                </c:pt>
                <c:pt idx="48">
                  <c:v>1193648.8501829631</c:v>
                </c:pt>
                <c:pt idx="49">
                  <c:v>836956.39245804248</c:v>
                </c:pt>
                <c:pt idx="50">
                  <c:v>604426.39101668808</c:v>
                </c:pt>
                <c:pt idx="51">
                  <c:v>442941.85181092104</c:v>
                </c:pt>
                <c:pt idx="52">
                  <c:v>313272.55760296708</c:v>
                </c:pt>
                <c:pt idx="53">
                  <c:v>212704.14161183708</c:v>
                </c:pt>
                <c:pt idx="54">
                  <c:v>141216.30721133886</c:v>
                </c:pt>
                <c:pt idx="55">
                  <c:v>94270.213971676203</c:v>
                </c:pt>
                <c:pt idx="56">
                  <c:v>63247.56467307749</c:v>
                </c:pt>
                <c:pt idx="57">
                  <c:v>3644153.5770359719</c:v>
                </c:pt>
                <c:pt idx="58">
                  <c:v>2758282.5727623072</c:v>
                </c:pt>
                <c:pt idx="59">
                  <c:v>2081124.2244557827</c:v>
                </c:pt>
                <c:pt idx="60">
                  <c:v>1510203.7961659301</c:v>
                </c:pt>
                <c:pt idx="61">
                  <c:v>1059217.7236645713</c:v>
                </c:pt>
                <c:pt idx="62">
                  <c:v>749150.13497406943</c:v>
                </c:pt>
                <c:pt idx="63">
                  <c:v>544638.63700727245</c:v>
                </c:pt>
                <c:pt idx="64">
                  <c:v>395835.10435667651</c:v>
                </c:pt>
                <c:pt idx="65">
                  <c:v>275631.00109217857</c:v>
                </c:pt>
                <c:pt idx="66">
                  <c:v>185674.66374187675</c:v>
                </c:pt>
                <c:pt idx="67">
                  <c:v>123268.26281784876</c:v>
                </c:pt>
                <c:pt idx="68">
                  <c:v>82313.853659278961</c:v>
                </c:pt>
                <c:pt idx="69">
                  <c:v>55406.626182877255</c:v>
                </c:pt>
                <c:pt idx="70">
                  <c:v>36833.882626421306</c:v>
                </c:pt>
                <c:pt idx="71">
                  <c:v>23903.887184404237</c:v>
                </c:pt>
                <c:pt idx="72">
                  <c:v>15553.166426342035</c:v>
                </c:pt>
                <c:pt idx="73">
                  <c:v>10218.715407531707</c:v>
                </c:pt>
                <c:pt idx="74">
                  <c:v>6746.0213926948218</c:v>
                </c:pt>
                <c:pt idx="75">
                  <c:v>4383.0144722755049</c:v>
                </c:pt>
                <c:pt idx="76">
                  <c:v>671321.32866942312</c:v>
                </c:pt>
                <c:pt idx="77">
                  <c:v>491132.86794238997</c:v>
                </c:pt>
                <c:pt idx="78">
                  <c:v>352638.88869797462</c:v>
                </c:pt>
                <c:pt idx="79">
                  <c:v>242706.95556456255</c:v>
                </c:pt>
                <c:pt idx="80">
                  <c:v>161570.80798957584</c:v>
                </c:pt>
                <c:pt idx="81">
                  <c:v>107321.99361245053</c:v>
                </c:pt>
                <c:pt idx="82">
                  <c:v>72035.063617568696</c:v>
                </c:pt>
                <c:pt idx="83">
                  <c:v>48275.761258648614</c:v>
                </c:pt>
                <c:pt idx="84">
                  <c:v>31657.499387006232</c:v>
                </c:pt>
                <c:pt idx="85">
                  <c:v>20657.817997978793</c:v>
                </c:pt>
                <c:pt idx="86">
                  <c:v>13449.017596951297</c:v>
                </c:pt>
                <c:pt idx="87">
                  <c:v>8884.9718010613906</c:v>
                </c:pt>
                <c:pt idx="88">
                  <c:v>5831.4480951898868</c:v>
                </c:pt>
                <c:pt idx="89">
                  <c:v>3795.1128601437849</c:v>
                </c:pt>
                <c:pt idx="90">
                  <c:v>2427.6624146530212</c:v>
                </c:pt>
                <c:pt idx="91">
                  <c:v>1563.3238788957167</c:v>
                </c:pt>
                <c:pt idx="92">
                  <c:v>1012.5701382722942</c:v>
                </c:pt>
                <c:pt idx="93">
                  <c:v>654.57748472277683</c:v>
                </c:pt>
                <c:pt idx="94">
                  <c:v>416.10977036205077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110656"/>
        <c:axId val="181112192"/>
      </c:scatterChart>
      <c:valAx>
        <c:axId val="181110656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1112192"/>
        <c:crosses val="autoZero"/>
        <c:crossBetween val="midCat"/>
      </c:valAx>
      <c:valAx>
        <c:axId val="181112192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811106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'Fresh (2)'!$A$2:$A$96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'Fresh (2)'!$C$2:$C$96</c:f>
              <c:numCache>
                <c:formatCode>General</c:formatCode>
                <c:ptCount val="95"/>
                <c:pt idx="0">
                  <c:v>22.32</c:v>
                </c:pt>
                <c:pt idx="1">
                  <c:v>23.88</c:v>
                </c:pt>
                <c:pt idx="2">
                  <c:v>25.29</c:v>
                </c:pt>
                <c:pt idx="3">
                  <c:v>26.88</c:v>
                </c:pt>
                <c:pt idx="4">
                  <c:v>28.35</c:v>
                </c:pt>
                <c:pt idx="5">
                  <c:v>29.88</c:v>
                </c:pt>
                <c:pt idx="6">
                  <c:v>31.51</c:v>
                </c:pt>
                <c:pt idx="7">
                  <c:v>33.090000000000003</c:v>
                </c:pt>
                <c:pt idx="8">
                  <c:v>34.68</c:v>
                </c:pt>
                <c:pt idx="9">
                  <c:v>36.54</c:v>
                </c:pt>
                <c:pt idx="10">
                  <c:v>38.33</c:v>
                </c:pt>
                <c:pt idx="11">
                  <c:v>40.119999999999997</c:v>
                </c:pt>
                <c:pt idx="12">
                  <c:v>42.01</c:v>
                </c:pt>
                <c:pt idx="13">
                  <c:v>43.93</c:v>
                </c:pt>
                <c:pt idx="14">
                  <c:v>45.92</c:v>
                </c:pt>
                <c:pt idx="15">
                  <c:v>47.92</c:v>
                </c:pt>
                <c:pt idx="16">
                  <c:v>49.83</c:v>
                </c:pt>
                <c:pt idx="17">
                  <c:v>51.78</c:v>
                </c:pt>
                <c:pt idx="18">
                  <c:v>53.75</c:v>
                </c:pt>
                <c:pt idx="19">
                  <c:v>33.04</c:v>
                </c:pt>
                <c:pt idx="20">
                  <c:v>34.71</c:v>
                </c:pt>
                <c:pt idx="21">
                  <c:v>36.380000000000003</c:v>
                </c:pt>
                <c:pt idx="22">
                  <c:v>38.020000000000003</c:v>
                </c:pt>
                <c:pt idx="23">
                  <c:v>39.69</c:v>
                </c:pt>
                <c:pt idx="24">
                  <c:v>41.42</c:v>
                </c:pt>
                <c:pt idx="25">
                  <c:v>43.21</c:v>
                </c:pt>
                <c:pt idx="26">
                  <c:v>45.02</c:v>
                </c:pt>
                <c:pt idx="27">
                  <c:v>46.88</c:v>
                </c:pt>
                <c:pt idx="28">
                  <c:v>48.81</c:v>
                </c:pt>
                <c:pt idx="29">
                  <c:v>50.79</c:v>
                </c:pt>
                <c:pt idx="30">
                  <c:v>52.8</c:v>
                </c:pt>
                <c:pt idx="31">
                  <c:v>54.86</c:v>
                </c:pt>
                <c:pt idx="32">
                  <c:v>56.95</c:v>
                </c:pt>
                <c:pt idx="33">
                  <c:v>59.04</c:v>
                </c:pt>
                <c:pt idx="34">
                  <c:v>61.15</c:v>
                </c:pt>
                <c:pt idx="35">
                  <c:v>63.22</c:v>
                </c:pt>
                <c:pt idx="36">
                  <c:v>65.12</c:v>
                </c:pt>
                <c:pt idx="37">
                  <c:v>66.930000000000007</c:v>
                </c:pt>
                <c:pt idx="38">
                  <c:v>45.62</c:v>
                </c:pt>
                <c:pt idx="39">
                  <c:v>47.88</c:v>
                </c:pt>
                <c:pt idx="40">
                  <c:v>49.89</c:v>
                </c:pt>
                <c:pt idx="41">
                  <c:v>51.81</c:v>
                </c:pt>
                <c:pt idx="42">
                  <c:v>53.72</c:v>
                </c:pt>
                <c:pt idx="43">
                  <c:v>55.64</c:v>
                </c:pt>
                <c:pt idx="44">
                  <c:v>57.56</c:v>
                </c:pt>
                <c:pt idx="45">
                  <c:v>59.48</c:v>
                </c:pt>
                <c:pt idx="46">
                  <c:v>61.38</c:v>
                </c:pt>
                <c:pt idx="47">
                  <c:v>63.26</c:v>
                </c:pt>
                <c:pt idx="48">
                  <c:v>65.069999999999993</c:v>
                </c:pt>
                <c:pt idx="49">
                  <c:v>66.81</c:v>
                </c:pt>
                <c:pt idx="50">
                  <c:v>68.459999999999994</c:v>
                </c:pt>
                <c:pt idx="51">
                  <c:v>70.05</c:v>
                </c:pt>
                <c:pt idx="52">
                  <c:v>71.58</c:v>
                </c:pt>
                <c:pt idx="53">
                  <c:v>73.05</c:v>
                </c:pt>
                <c:pt idx="54">
                  <c:v>74.459999999999994</c:v>
                </c:pt>
                <c:pt idx="55">
                  <c:v>75.760000000000005</c:v>
                </c:pt>
                <c:pt idx="56">
                  <c:v>77.040000000000006</c:v>
                </c:pt>
                <c:pt idx="57">
                  <c:v>59.7</c:v>
                </c:pt>
                <c:pt idx="58">
                  <c:v>61.17</c:v>
                </c:pt>
                <c:pt idx="59">
                  <c:v>62.86</c:v>
                </c:pt>
                <c:pt idx="60">
                  <c:v>65.12</c:v>
                </c:pt>
                <c:pt idx="61">
                  <c:v>67.010000000000005</c:v>
                </c:pt>
                <c:pt idx="62">
                  <c:v>68.66</c:v>
                </c:pt>
                <c:pt idx="63">
                  <c:v>70.209999999999994</c:v>
                </c:pt>
                <c:pt idx="64">
                  <c:v>71.67</c:v>
                </c:pt>
                <c:pt idx="65">
                  <c:v>73.05</c:v>
                </c:pt>
                <c:pt idx="66">
                  <c:v>74.349999999999994</c:v>
                </c:pt>
                <c:pt idx="67">
                  <c:v>75.58</c:v>
                </c:pt>
                <c:pt idx="68">
                  <c:v>76.760000000000005</c:v>
                </c:pt>
                <c:pt idx="69">
                  <c:v>77.900000000000006</c:v>
                </c:pt>
                <c:pt idx="70">
                  <c:v>79.03</c:v>
                </c:pt>
                <c:pt idx="71">
                  <c:v>80.14</c:v>
                </c:pt>
                <c:pt idx="72">
                  <c:v>81.3</c:v>
                </c:pt>
                <c:pt idx="73">
                  <c:v>82.5</c:v>
                </c:pt>
                <c:pt idx="74">
                  <c:v>83.71</c:v>
                </c:pt>
                <c:pt idx="75">
                  <c:v>0</c:v>
                </c:pt>
                <c:pt idx="76">
                  <c:v>0</c:v>
                </c:pt>
                <c:pt idx="77">
                  <c:v>78.040000000000006</c:v>
                </c:pt>
                <c:pt idx="78">
                  <c:v>74.06</c:v>
                </c:pt>
                <c:pt idx="79">
                  <c:v>75.349999999999994</c:v>
                </c:pt>
                <c:pt idx="80">
                  <c:v>76.08</c:v>
                </c:pt>
                <c:pt idx="81">
                  <c:v>77.13</c:v>
                </c:pt>
                <c:pt idx="82">
                  <c:v>78.33</c:v>
                </c:pt>
                <c:pt idx="83">
                  <c:v>79.31</c:v>
                </c:pt>
                <c:pt idx="84">
                  <c:v>80.17</c:v>
                </c:pt>
                <c:pt idx="85">
                  <c:v>81.069999999999993</c:v>
                </c:pt>
                <c:pt idx="86">
                  <c:v>81.93</c:v>
                </c:pt>
                <c:pt idx="87">
                  <c:v>82.79</c:v>
                </c:pt>
                <c:pt idx="88">
                  <c:v>83.65</c:v>
                </c:pt>
                <c:pt idx="89">
                  <c:v>84.57</c:v>
                </c:pt>
                <c:pt idx="90">
                  <c:v>85.48</c:v>
                </c:pt>
                <c:pt idx="91">
                  <c:v>86.46</c:v>
                </c:pt>
                <c:pt idx="92">
                  <c:v>87.57</c:v>
                </c:pt>
                <c:pt idx="93">
                  <c:v>88.56</c:v>
                </c:pt>
                <c:pt idx="94">
                  <c:v>89.4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'Fresh (2)'!$A$2:$A$96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'Fresh (2)'!$H$2:$H$96</c:f>
              <c:numCache>
                <c:formatCode>General</c:formatCode>
                <c:ptCount val="95"/>
                <c:pt idx="0">
                  <c:v>10.990855923414767</c:v>
                </c:pt>
                <c:pt idx="1">
                  <c:v>16.344104115948436</c:v>
                </c:pt>
                <c:pt idx="2">
                  <c:v>22.375415259133643</c:v>
                </c:pt>
                <c:pt idx="3">
                  <c:v>26.881668513060013</c:v>
                </c:pt>
                <c:pt idx="4">
                  <c:v>28.447934902126715</c:v>
                </c:pt>
                <c:pt idx="5">
                  <c:v>28.591046838067147</c:v>
                </c:pt>
                <c:pt idx="6">
                  <c:v>29.992957647303861</c:v>
                </c:pt>
                <c:pt idx="7">
                  <c:v>33.080675315286257</c:v>
                </c:pt>
                <c:pt idx="8">
                  <c:v>35.688022871623403</c:v>
                </c:pt>
                <c:pt idx="9">
                  <c:v>36.009636965871323</c:v>
                </c:pt>
                <c:pt idx="10">
                  <c:v>35.508580804507353</c:v>
                </c:pt>
                <c:pt idx="11">
                  <c:v>36.913587091422578</c:v>
                </c:pt>
                <c:pt idx="12">
                  <c:v>40.563819891463702</c:v>
                </c:pt>
                <c:pt idx="13">
                  <c:v>43.972005069693964</c:v>
                </c:pt>
                <c:pt idx="14">
                  <c:v>44.988001755549519</c:v>
                </c:pt>
                <c:pt idx="15">
                  <c:v>44.655366567104132</c:v>
                </c:pt>
                <c:pt idx="16">
                  <c:v>46.018772508794648</c:v>
                </c:pt>
                <c:pt idx="17">
                  <c:v>49.978028655963058</c:v>
                </c:pt>
                <c:pt idx="18">
                  <c:v>54.243719215148765</c:v>
                </c:pt>
                <c:pt idx="19">
                  <c:v>32.124606231002417</c:v>
                </c:pt>
                <c:pt idx="20">
                  <c:v>35.132367225936648</c:v>
                </c:pt>
                <c:pt idx="21">
                  <c:v>36.120980697290314</c:v>
                </c:pt>
                <c:pt idx="22">
                  <c:v>35.557932186562816</c:v>
                </c:pt>
                <c:pt idx="23">
                  <c:v>36.229861789682765</c:v>
                </c:pt>
                <c:pt idx="24">
                  <c:v>39.4154401802517</c:v>
                </c:pt>
                <c:pt idx="25">
                  <c:v>43.230309874124764</c:v>
                </c:pt>
                <c:pt idx="26">
                  <c:v>44.957214792954382</c:v>
                </c:pt>
                <c:pt idx="27">
                  <c:v>44.698114001151957</c:v>
                </c:pt>
                <c:pt idx="28">
                  <c:v>45.342077542339119</c:v>
                </c:pt>
                <c:pt idx="29">
                  <c:v>48.70158858256228</c:v>
                </c:pt>
                <c:pt idx="30">
                  <c:v>53.216976894332738</c:v>
                </c:pt>
                <c:pt idx="31">
                  <c:v>55.911970158233679</c:v>
                </c:pt>
                <c:pt idx="32">
                  <c:v>56.172188583921752</c:v>
                </c:pt>
                <c:pt idx="33">
                  <c:v>56.214018728229107</c:v>
                </c:pt>
                <c:pt idx="34">
                  <c:v>58.297038820219193</c:v>
                </c:pt>
                <c:pt idx="35">
                  <c:v>61.620397314339918</c:v>
                </c:pt>
                <c:pt idx="36">
                  <c:v>63.75080052769286</c:v>
                </c:pt>
                <c:pt idx="37">
                  <c:v>64.000251550856646</c:v>
                </c:pt>
                <c:pt idx="38">
                  <c:v>44.830206242344254</c:v>
                </c:pt>
                <c:pt idx="39">
                  <c:v>44.78686273423952</c:v>
                </c:pt>
                <c:pt idx="40">
                  <c:v>45.010599195321547</c:v>
                </c:pt>
                <c:pt idx="41">
                  <c:v>47.857145381545457</c:v>
                </c:pt>
                <c:pt idx="42">
                  <c:v>52.38423089843721</c:v>
                </c:pt>
                <c:pt idx="43">
                  <c:v>55.60194378866538</c:v>
                </c:pt>
                <c:pt idx="44">
                  <c:v>56.231794079058517</c:v>
                </c:pt>
                <c:pt idx="45">
                  <c:v>56.081794839415679</c:v>
                </c:pt>
                <c:pt idx="46">
                  <c:v>57.748193049380795</c:v>
                </c:pt>
                <c:pt idx="47">
                  <c:v>61.00105899712343</c:v>
                </c:pt>
                <c:pt idx="48">
                  <c:v>63.503070633910369</c:v>
                </c:pt>
                <c:pt idx="49">
                  <c:v>64.038523635309133</c:v>
                </c:pt>
                <c:pt idx="50">
                  <c:v>64.052425570622674</c:v>
                </c:pt>
                <c:pt idx="51">
                  <c:v>65.85612057034237</c:v>
                </c:pt>
                <c:pt idx="52">
                  <c:v>69.573258494874281</c:v>
                </c:pt>
                <c:pt idx="53">
                  <c:v>73.068331207016485</c:v>
                </c:pt>
                <c:pt idx="54">
                  <c:v>75.026411962415324</c:v>
                </c:pt>
                <c:pt idx="55">
                  <c:v>75.818895285452996</c:v>
                </c:pt>
                <c:pt idx="56">
                  <c:v>76.781291857934562</c:v>
                </c:pt>
                <c:pt idx="57">
                  <c:v>56.1190984462853</c:v>
                </c:pt>
                <c:pt idx="58">
                  <c:v>56.353337111952015</c:v>
                </c:pt>
                <c:pt idx="59">
                  <c:v>58.734201213318805</c:v>
                </c:pt>
                <c:pt idx="60">
                  <c:v>62.02285675307342</c:v>
                </c:pt>
                <c:pt idx="61">
                  <c:v>63.881327824740232</c:v>
                </c:pt>
                <c:pt idx="62">
                  <c:v>63.970945588859394</c:v>
                </c:pt>
                <c:pt idx="63">
                  <c:v>64.391543570526579</c:v>
                </c:pt>
                <c:pt idx="64">
                  <c:v>66.993574058146706</c:v>
                </c:pt>
                <c:pt idx="65">
                  <c:v>70.892662632335941</c:v>
                </c:pt>
                <c:pt idx="66">
                  <c:v>73.908689906877896</c:v>
                </c:pt>
                <c:pt idx="67">
                  <c:v>75.359062025449603</c:v>
                </c:pt>
                <c:pt idx="68">
                  <c:v>76.066325975301282</c:v>
                </c:pt>
                <c:pt idx="69">
                  <c:v>77.269232765310846</c:v>
                </c:pt>
                <c:pt idx="70">
                  <c:v>78.928317646850658</c:v>
                </c:pt>
                <c:pt idx="71">
                  <c:v>80.105845692773826</c:v>
                </c:pt>
                <c:pt idx="72">
                  <c:v>80.394360081027159</c:v>
                </c:pt>
                <c:pt idx="73">
                  <c:v>80.455471873546614</c:v>
                </c:pt>
                <c:pt idx="74">
                  <c:v>81.146201464719496</c:v>
                </c:pt>
                <c:pt idx="75">
                  <c:v>82.334818541668582</c:v>
                </c:pt>
                <c:pt idx="76">
                  <c:v>63.940589191592842</c:v>
                </c:pt>
                <c:pt idx="77">
                  <c:v>64.998657740057638</c:v>
                </c:pt>
                <c:pt idx="78">
                  <c:v>68.268050810054675</c:v>
                </c:pt>
                <c:pt idx="79">
                  <c:v>72.052623608311634</c:v>
                </c:pt>
                <c:pt idx="80">
                  <c:v>74.563963668691315</c:v>
                </c:pt>
                <c:pt idx="81">
                  <c:v>75.610222270143851</c:v>
                </c:pt>
                <c:pt idx="82">
                  <c:v>76.382918060839344</c:v>
                </c:pt>
                <c:pt idx="83">
                  <c:v>77.832575158320381</c:v>
                </c:pt>
                <c:pt idx="84">
                  <c:v>79.445851905016369</c:v>
                </c:pt>
                <c:pt idx="85">
                  <c:v>80.286980110841256</c:v>
                </c:pt>
                <c:pt idx="86">
                  <c:v>80.387958754311725</c:v>
                </c:pt>
                <c:pt idx="87">
                  <c:v>80.598844696320597</c:v>
                </c:pt>
                <c:pt idx="88">
                  <c:v>81.537740502034495</c:v>
                </c:pt>
                <c:pt idx="89">
                  <c:v>82.688288917408329</c:v>
                </c:pt>
                <c:pt idx="90">
                  <c:v>83.383873230467472</c:v>
                </c:pt>
                <c:pt idx="91">
                  <c:v>83.6162130944182</c:v>
                </c:pt>
                <c:pt idx="92">
                  <c:v>84.034514735114215</c:v>
                </c:pt>
                <c:pt idx="93">
                  <c:v>85.064277252247834</c:v>
                </c:pt>
                <c:pt idx="94">
                  <c:v>86.382690240745134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212672"/>
        <c:axId val="181214208"/>
      </c:scatterChart>
      <c:valAx>
        <c:axId val="181212672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1214208"/>
        <c:crosses val="autoZero"/>
        <c:crossBetween val="midCat"/>
      </c:valAx>
      <c:valAx>
        <c:axId val="181214208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12126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CAM!$I$13:$I$25</c:f>
              <c:numCache>
                <c:formatCode>0.000</c:formatCode>
                <c:ptCount val="13"/>
                <c:pt idx="0">
                  <c:v>1.038E-2</c:v>
                </c:pt>
                <c:pt idx="1">
                  <c:v>1.4279999999999999E-2</c:v>
                </c:pt>
                <c:pt idx="2">
                  <c:v>1.7899999999999999E-2</c:v>
                </c:pt>
                <c:pt idx="3">
                  <c:v>2.265E-2</c:v>
                </c:pt>
                <c:pt idx="4">
                  <c:v>2.6929999999999999E-2</c:v>
                </c:pt>
                <c:pt idx="5">
                  <c:v>3.7900000000000003E-2</c:v>
                </c:pt>
                <c:pt idx="6">
                  <c:v>1.316E-2</c:v>
                </c:pt>
                <c:pt idx="7">
                  <c:v>3.891E-2</c:v>
                </c:pt>
                <c:pt idx="9">
                  <c:v>3.5400000000000001E-2</c:v>
                </c:pt>
                <c:pt idx="10">
                  <c:v>3.7740000000000003E-2</c:v>
                </c:pt>
                <c:pt idx="11">
                  <c:v>4.1340000000000002E-2</c:v>
                </c:pt>
                <c:pt idx="12">
                  <c:v>4.2349999999999999E-2</c:v>
                </c:pt>
              </c:numCache>
            </c:numRef>
          </c:xVal>
          <c:yVal>
            <c:numRef>
              <c:f>CAM!$G$13:$G$25</c:f>
              <c:numCache>
                <c:formatCode>0.000</c:formatCode>
                <c:ptCount val="13"/>
                <c:pt idx="0">
                  <c:v>0.16569999999999999</c:v>
                </c:pt>
                <c:pt idx="1">
                  <c:v>0.15529999999999999</c:v>
                </c:pt>
                <c:pt idx="2">
                  <c:v>0.14319999999999999</c:v>
                </c:pt>
                <c:pt idx="3">
                  <c:v>0.13489999999999999</c:v>
                </c:pt>
                <c:pt idx="4">
                  <c:v>0.12570000000000001</c:v>
                </c:pt>
                <c:pt idx="5">
                  <c:v>0.1012</c:v>
                </c:pt>
                <c:pt idx="6">
                  <c:v>0.16209999999999999</c:v>
                </c:pt>
                <c:pt idx="7">
                  <c:v>7.7520000000000006E-2</c:v>
                </c:pt>
                <c:pt idx="9">
                  <c:v>0.1174</c:v>
                </c:pt>
                <c:pt idx="10">
                  <c:v>0.1031</c:v>
                </c:pt>
                <c:pt idx="11">
                  <c:v>0.1013</c:v>
                </c:pt>
                <c:pt idx="12">
                  <c:v>9.7850000000000006E-2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268480"/>
        <c:axId val="181270016"/>
      </c:scatterChart>
      <c:valAx>
        <c:axId val="181268480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181270016"/>
        <c:crosses val="autoZero"/>
        <c:crossBetween val="midCat"/>
      </c:valAx>
      <c:valAx>
        <c:axId val="181270016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812684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RTFOT!$A$2:$A$96</c:f>
              <c:numCache>
                <c:formatCode>0.0000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2814.0000000000005</c:v>
                </c:pt>
                <c:pt idx="6">
                  <c:v>1752</c:v>
                </c:pt>
                <c:pt idx="7">
                  <c:v>1092</c:v>
                </c:pt>
                <c:pt idx="8">
                  <c:v>677.99999999999989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102.60000000000001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484.99999999999994</c:v>
                </c:pt>
                <c:pt idx="22">
                  <c:v>302.5</c:v>
                </c:pt>
                <c:pt idx="23">
                  <c:v>188.25</c:v>
                </c:pt>
                <c:pt idx="24">
                  <c:v>117.25000000000001</c:v>
                </c:pt>
                <c:pt idx="25">
                  <c:v>73</c:v>
                </c:pt>
                <c:pt idx="26">
                  <c:v>45.5</c:v>
                </c:pt>
                <c:pt idx="27">
                  <c:v>28.249999999999996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6.8500000000000005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0.40249999999999997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0.37650000000000006</c:v>
                </c:pt>
                <c:pt idx="62">
                  <c:v>0.23450000000000004</c:v>
                </c:pt>
                <c:pt idx="63">
                  <c:v>0.14599999999999999</c:v>
                </c:pt>
                <c:pt idx="64">
                  <c:v>9.1000000000000011E-2</c:v>
                </c:pt>
                <c:pt idx="65">
                  <c:v>5.6499999999999995E-2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1.3700000000000002E-2</c:v>
                </c:pt>
                <c:pt idx="69">
                  <c:v>8.5500000000000003E-3</c:v>
                </c:pt>
                <c:pt idx="70">
                  <c:v>5.3500000000000006E-3</c:v>
                </c:pt>
                <c:pt idx="71">
                  <c:v>3.32E-3</c:v>
                </c:pt>
                <c:pt idx="72">
                  <c:v>2.0700000000000002E-3</c:v>
                </c:pt>
                <c:pt idx="73">
                  <c:v>1.2900000000000001E-3</c:v>
                </c:pt>
                <c:pt idx="74">
                  <c:v>8.0500000000000005E-4</c:v>
                </c:pt>
                <c:pt idx="75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1.8760000000000002E-2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2.8279999999999998E-3</c:v>
                </c:pt>
                <c:pt idx="86">
                  <c:v>1.7639999999999999E-3</c:v>
                </c:pt>
                <c:pt idx="87">
                  <c:v>1.0960000000000002E-3</c:v>
                </c:pt>
                <c:pt idx="88">
                  <c:v>6.8400000000000004E-4</c:v>
                </c:pt>
                <c:pt idx="89">
                  <c:v>4.28E-4</c:v>
                </c:pt>
                <c:pt idx="90">
                  <c:v>2.656E-4</c:v>
                </c:pt>
                <c:pt idx="91">
                  <c:v>1.6560000000000001E-4</c:v>
                </c:pt>
                <c:pt idx="92">
                  <c:v>1.032E-4</c:v>
                </c:pt>
                <c:pt idx="93">
                  <c:v>6.4400000000000007E-5</c:v>
                </c:pt>
                <c:pt idx="94">
                  <c:v>4.0000000000000003E-5</c:v>
                </c:pt>
              </c:numCache>
            </c:numRef>
          </c:xVal>
          <c:yVal>
            <c:numRef>
              <c:f>RTFOT!$B$2:$B$96</c:f>
              <c:numCache>
                <c:formatCode>0.00E+00</c:formatCode>
                <c:ptCount val="95"/>
                <c:pt idx="0">
                  <c:v>200240000</c:v>
                </c:pt>
                <c:pt idx="1">
                  <c:v>177700000</c:v>
                </c:pt>
                <c:pt idx="2">
                  <c:v>157070000</c:v>
                </c:pt>
                <c:pt idx="3">
                  <c:v>138050000</c:v>
                </c:pt>
                <c:pt idx="4">
                  <c:v>120580000</c:v>
                </c:pt>
                <c:pt idx="5">
                  <c:v>104670000</c:v>
                </c:pt>
                <c:pt idx="6">
                  <c:v>89888000</c:v>
                </c:pt>
                <c:pt idx="7">
                  <c:v>76756000</c:v>
                </c:pt>
                <c:pt idx="8">
                  <c:v>65177000</c:v>
                </c:pt>
                <c:pt idx="9">
                  <c:v>54847000</c:v>
                </c:pt>
                <c:pt idx="10">
                  <c:v>45807000</c:v>
                </c:pt>
                <c:pt idx="11">
                  <c:v>38007000</c:v>
                </c:pt>
                <c:pt idx="12">
                  <c:v>31323000</c:v>
                </c:pt>
                <c:pt idx="13">
                  <c:v>25611000</c:v>
                </c:pt>
                <c:pt idx="14">
                  <c:v>20834000</c:v>
                </c:pt>
                <c:pt idx="15">
                  <c:v>16941000</c:v>
                </c:pt>
                <c:pt idx="16">
                  <c:v>13789000</c:v>
                </c:pt>
                <c:pt idx="17">
                  <c:v>11124000</c:v>
                </c:pt>
                <c:pt idx="18">
                  <c:v>8899400</c:v>
                </c:pt>
                <c:pt idx="19">
                  <c:v>87987000</c:v>
                </c:pt>
                <c:pt idx="20">
                  <c:v>74417000</c:v>
                </c:pt>
                <c:pt idx="21">
                  <c:v>62588000</c:v>
                </c:pt>
                <c:pt idx="22">
                  <c:v>52273000</c:v>
                </c:pt>
                <c:pt idx="23">
                  <c:v>43391000</c:v>
                </c:pt>
                <c:pt idx="24">
                  <c:v>35718000</c:v>
                </c:pt>
                <c:pt idx="25">
                  <c:v>29139000</c:v>
                </c:pt>
                <c:pt idx="26">
                  <c:v>23627000</c:v>
                </c:pt>
                <c:pt idx="27">
                  <c:v>19004000</c:v>
                </c:pt>
                <c:pt idx="28">
                  <c:v>15132000</c:v>
                </c:pt>
                <c:pt idx="29">
                  <c:v>11971000</c:v>
                </c:pt>
                <c:pt idx="30">
                  <c:v>9377500</c:v>
                </c:pt>
                <c:pt idx="31">
                  <c:v>7269000</c:v>
                </c:pt>
                <c:pt idx="32">
                  <c:v>5571200</c:v>
                </c:pt>
                <c:pt idx="33">
                  <c:v>4221700</c:v>
                </c:pt>
                <c:pt idx="34">
                  <c:v>3146700</c:v>
                </c:pt>
                <c:pt idx="35">
                  <c:v>2309700</c:v>
                </c:pt>
                <c:pt idx="36">
                  <c:v>1693400</c:v>
                </c:pt>
                <c:pt idx="37">
                  <c:v>1241100</c:v>
                </c:pt>
                <c:pt idx="38">
                  <c:v>26396000</c:v>
                </c:pt>
                <c:pt idx="39">
                  <c:v>21067000</c:v>
                </c:pt>
                <c:pt idx="40">
                  <c:v>16645000</c:v>
                </c:pt>
                <c:pt idx="41">
                  <c:v>13033000</c:v>
                </c:pt>
                <c:pt idx="42">
                  <c:v>10121000</c:v>
                </c:pt>
                <c:pt idx="43">
                  <c:v>7795000</c:v>
                </c:pt>
                <c:pt idx="44">
                  <c:v>5946300</c:v>
                </c:pt>
                <c:pt idx="45">
                  <c:v>4489800</c:v>
                </c:pt>
                <c:pt idx="46">
                  <c:v>3351600</c:v>
                </c:pt>
                <c:pt idx="47">
                  <c:v>2472600</c:v>
                </c:pt>
                <c:pt idx="48">
                  <c:v>1809500</c:v>
                </c:pt>
                <c:pt idx="49">
                  <c:v>1312200</c:v>
                </c:pt>
                <c:pt idx="50">
                  <c:v>942800</c:v>
                </c:pt>
                <c:pt idx="51">
                  <c:v>669840</c:v>
                </c:pt>
                <c:pt idx="52">
                  <c:v>469350</c:v>
                </c:pt>
                <c:pt idx="53">
                  <c:v>323470</c:v>
                </c:pt>
                <c:pt idx="54">
                  <c:v>221860</c:v>
                </c:pt>
                <c:pt idx="55">
                  <c:v>152830</c:v>
                </c:pt>
                <c:pt idx="56">
                  <c:v>103310</c:v>
                </c:pt>
                <c:pt idx="57">
                  <c:v>5946100</c:v>
                </c:pt>
                <c:pt idx="58">
                  <c:v>4563700</c:v>
                </c:pt>
                <c:pt idx="59">
                  <c:v>3393300</c:v>
                </c:pt>
                <c:pt idx="60">
                  <c:v>2486400</c:v>
                </c:pt>
                <c:pt idx="61">
                  <c:v>1798900</c:v>
                </c:pt>
                <c:pt idx="62">
                  <c:v>1287500</c:v>
                </c:pt>
                <c:pt idx="63">
                  <c:v>914180</c:v>
                </c:pt>
                <c:pt idx="64">
                  <c:v>643360</c:v>
                </c:pt>
                <c:pt idx="65">
                  <c:v>448810</c:v>
                </c:pt>
                <c:pt idx="66">
                  <c:v>310650</c:v>
                </c:pt>
                <c:pt idx="67">
                  <c:v>213390</c:v>
                </c:pt>
                <c:pt idx="68">
                  <c:v>145450</c:v>
                </c:pt>
                <c:pt idx="69">
                  <c:v>98259</c:v>
                </c:pt>
                <c:pt idx="70">
                  <c:v>65743</c:v>
                </c:pt>
                <c:pt idx="71">
                  <c:v>43388</c:v>
                </c:pt>
                <c:pt idx="72">
                  <c:v>28255</c:v>
                </c:pt>
                <c:pt idx="73">
                  <c:v>18340</c:v>
                </c:pt>
                <c:pt idx="74">
                  <c:v>11911</c:v>
                </c:pt>
                <c:pt idx="75">
                  <c:v>7606.2</c:v>
                </c:pt>
                <c:pt idx="76">
                  <c:v>1068600</c:v>
                </c:pt>
                <c:pt idx="77">
                  <c:v>825470</c:v>
                </c:pt>
                <c:pt idx="78">
                  <c:v>613960</c:v>
                </c:pt>
                <c:pt idx="79">
                  <c:v>433180</c:v>
                </c:pt>
                <c:pt idx="80">
                  <c:v>299760</c:v>
                </c:pt>
                <c:pt idx="81">
                  <c:v>204700</c:v>
                </c:pt>
                <c:pt idx="82">
                  <c:v>138630</c:v>
                </c:pt>
                <c:pt idx="83">
                  <c:v>93231</c:v>
                </c:pt>
                <c:pt idx="84">
                  <c:v>62302</c:v>
                </c:pt>
                <c:pt idx="85">
                  <c:v>41405</c:v>
                </c:pt>
                <c:pt idx="86">
                  <c:v>27356</c:v>
                </c:pt>
                <c:pt idx="87">
                  <c:v>17964</c:v>
                </c:pt>
                <c:pt idx="88">
                  <c:v>11712</c:v>
                </c:pt>
                <c:pt idx="89">
                  <c:v>7572.4</c:v>
                </c:pt>
                <c:pt idx="90">
                  <c:v>4844.5</c:v>
                </c:pt>
                <c:pt idx="91">
                  <c:v>3058.9</c:v>
                </c:pt>
                <c:pt idx="92">
                  <c:v>1931.9</c:v>
                </c:pt>
                <c:pt idx="93">
                  <c:v>1223.2</c:v>
                </c:pt>
                <c:pt idx="94">
                  <c:v>766.36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RTFOT!$A$2:$A$96</c:f>
              <c:numCache>
                <c:formatCode>0.0000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2814.0000000000005</c:v>
                </c:pt>
                <c:pt idx="6">
                  <c:v>1752</c:v>
                </c:pt>
                <c:pt idx="7">
                  <c:v>1092</c:v>
                </c:pt>
                <c:pt idx="8">
                  <c:v>677.99999999999989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102.60000000000001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484.99999999999994</c:v>
                </c:pt>
                <c:pt idx="22">
                  <c:v>302.5</c:v>
                </c:pt>
                <c:pt idx="23">
                  <c:v>188.25</c:v>
                </c:pt>
                <c:pt idx="24">
                  <c:v>117.25000000000001</c:v>
                </c:pt>
                <c:pt idx="25">
                  <c:v>73</c:v>
                </c:pt>
                <c:pt idx="26">
                  <c:v>45.5</c:v>
                </c:pt>
                <c:pt idx="27">
                  <c:v>28.249999999999996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6.8500000000000005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0.40249999999999997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0.37650000000000006</c:v>
                </c:pt>
                <c:pt idx="62">
                  <c:v>0.23450000000000004</c:v>
                </c:pt>
                <c:pt idx="63">
                  <c:v>0.14599999999999999</c:v>
                </c:pt>
                <c:pt idx="64">
                  <c:v>9.1000000000000011E-2</c:v>
                </c:pt>
                <c:pt idx="65">
                  <c:v>5.6499999999999995E-2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1.3700000000000002E-2</c:v>
                </c:pt>
                <c:pt idx="69">
                  <c:v>8.5500000000000003E-3</c:v>
                </c:pt>
                <c:pt idx="70">
                  <c:v>5.3500000000000006E-3</c:v>
                </c:pt>
                <c:pt idx="71">
                  <c:v>3.32E-3</c:v>
                </c:pt>
                <c:pt idx="72">
                  <c:v>2.0700000000000002E-3</c:v>
                </c:pt>
                <c:pt idx="73">
                  <c:v>1.2900000000000001E-3</c:v>
                </c:pt>
                <c:pt idx="74">
                  <c:v>8.0500000000000005E-4</c:v>
                </c:pt>
                <c:pt idx="75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1.8760000000000002E-2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2.8279999999999998E-3</c:v>
                </c:pt>
                <c:pt idx="86">
                  <c:v>1.7639999999999999E-3</c:v>
                </c:pt>
                <c:pt idx="87">
                  <c:v>1.0960000000000002E-3</c:v>
                </c:pt>
                <c:pt idx="88">
                  <c:v>6.8400000000000004E-4</c:v>
                </c:pt>
                <c:pt idx="89">
                  <c:v>4.28E-4</c:v>
                </c:pt>
                <c:pt idx="90">
                  <c:v>2.656E-4</c:v>
                </c:pt>
                <c:pt idx="91">
                  <c:v>1.6560000000000001E-4</c:v>
                </c:pt>
                <c:pt idx="92">
                  <c:v>1.032E-4</c:v>
                </c:pt>
                <c:pt idx="93">
                  <c:v>6.4400000000000007E-5</c:v>
                </c:pt>
                <c:pt idx="94">
                  <c:v>4.0000000000000003E-5</c:v>
                </c:pt>
              </c:numCache>
            </c:numRef>
          </c:xVal>
          <c:yVal>
            <c:numRef>
              <c:f>RTFOT!$G$2:$G$96</c:f>
              <c:numCache>
                <c:formatCode>General</c:formatCode>
                <c:ptCount val="95"/>
                <c:pt idx="0">
                  <c:v>198411160.29133302</c:v>
                </c:pt>
                <c:pt idx="1">
                  <c:v>188013742.60903335</c:v>
                </c:pt>
                <c:pt idx="2">
                  <c:v>169302055.81124365</c:v>
                </c:pt>
                <c:pt idx="3">
                  <c:v>144977807.86976287</c:v>
                </c:pt>
                <c:pt idx="4">
                  <c:v>122600780.57574795</c:v>
                </c:pt>
                <c:pt idx="5">
                  <c:v>106557502.16912621</c:v>
                </c:pt>
                <c:pt idx="6">
                  <c:v>94121247.980228141</c:v>
                </c:pt>
                <c:pt idx="7">
                  <c:v>81166421.74913463</c:v>
                </c:pt>
                <c:pt idx="8">
                  <c:v>67158849.100501969</c:v>
                </c:pt>
                <c:pt idx="9">
                  <c:v>55464156.541368768</c:v>
                </c:pt>
                <c:pt idx="10">
                  <c:v>47201728.895885959</c:v>
                </c:pt>
                <c:pt idx="11">
                  <c:v>40761715.326026738</c:v>
                </c:pt>
                <c:pt idx="12">
                  <c:v>34173337.386356771</c:v>
                </c:pt>
                <c:pt idx="13">
                  <c:v>27300847.068456206</c:v>
                </c:pt>
                <c:pt idx="14">
                  <c:v>21434647.135706734</c:v>
                </c:pt>
                <c:pt idx="15">
                  <c:v>17408679.743856728</c:v>
                </c:pt>
                <c:pt idx="16">
                  <c:v>14448164.531586682</c:v>
                </c:pt>
                <c:pt idx="17">
                  <c:v>11652531.193988586</c:v>
                </c:pt>
                <c:pt idx="18">
                  <c:v>8863851.6750173792</c:v>
                </c:pt>
                <c:pt idx="19">
                  <c:v>85045831.799340159</c:v>
                </c:pt>
                <c:pt idx="20">
                  <c:v>71207310.836414665</c:v>
                </c:pt>
                <c:pt idx="21">
                  <c:v>58442085.860956274</c:v>
                </c:pt>
                <c:pt idx="22">
                  <c:v>49247583.188053511</c:v>
                </c:pt>
                <c:pt idx="23">
                  <c:v>42548485.896058142</c:v>
                </c:pt>
                <c:pt idx="24">
                  <c:v>36112479.791595623</c:v>
                </c:pt>
                <c:pt idx="25">
                  <c:v>29138378.929100499</c:v>
                </c:pt>
                <c:pt idx="26">
                  <c:v>22883626.014815357</c:v>
                </c:pt>
                <c:pt idx="27">
                  <c:v>18354126.704786863</c:v>
                </c:pt>
                <c:pt idx="28">
                  <c:v>15232873.092591377</c:v>
                </c:pt>
                <c:pt idx="29">
                  <c:v>12445259.044281367</c:v>
                </c:pt>
                <c:pt idx="30">
                  <c:v>9610323.2377575766</c:v>
                </c:pt>
                <c:pt idx="31">
                  <c:v>7163660.728371555</c:v>
                </c:pt>
                <c:pt idx="32">
                  <c:v>5419606.024669488</c:v>
                </c:pt>
                <c:pt idx="33">
                  <c:v>4221912.5576696713</c:v>
                </c:pt>
                <c:pt idx="34">
                  <c:v>3284413.287918841</c:v>
                </c:pt>
                <c:pt idx="35">
                  <c:v>2435369.9389522164</c:v>
                </c:pt>
                <c:pt idx="36">
                  <c:v>1735954.3605573929</c:v>
                </c:pt>
                <c:pt idx="37">
                  <c:v>1237345.9715091067</c:v>
                </c:pt>
                <c:pt idx="38">
                  <c:v>24003585.650946699</c:v>
                </c:pt>
                <c:pt idx="39">
                  <c:v>19153261.059596434</c:v>
                </c:pt>
                <c:pt idx="40">
                  <c:v>15796835.581220329</c:v>
                </c:pt>
                <c:pt idx="41">
                  <c:v>12998815.549884884</c:v>
                </c:pt>
                <c:pt idx="42">
                  <c:v>10162422.538748255</c:v>
                </c:pt>
                <c:pt idx="43">
                  <c:v>7593409.3951064786</c:v>
                </c:pt>
                <c:pt idx="44">
                  <c:v>5693943.3491358934</c:v>
                </c:pt>
                <c:pt idx="45">
                  <c:v>4423670.7801700244</c:v>
                </c:pt>
                <c:pt idx="46">
                  <c:v>3451094.4028959442</c:v>
                </c:pt>
                <c:pt idx="47">
                  <c:v>2591770.298820375</c:v>
                </c:pt>
                <c:pt idx="48">
                  <c:v>1855844.1083902167</c:v>
                </c:pt>
                <c:pt idx="49">
                  <c:v>1317823.2045551625</c:v>
                </c:pt>
                <c:pt idx="50">
                  <c:v>965156.46093804669</c:v>
                </c:pt>
                <c:pt idx="51">
                  <c:v>716117.84194174199</c:v>
                </c:pt>
                <c:pt idx="52">
                  <c:v>511448.16926557064</c:v>
                </c:pt>
                <c:pt idx="53">
                  <c:v>350770.2401628099</c:v>
                </c:pt>
                <c:pt idx="54">
                  <c:v>236520.62562653233</c:v>
                </c:pt>
                <c:pt idx="55">
                  <c:v>161623.513795173</c:v>
                </c:pt>
                <c:pt idx="56">
                  <c:v>111317.60134393851</c:v>
                </c:pt>
                <c:pt idx="57">
                  <c:v>5221784.488049509</c:v>
                </c:pt>
                <c:pt idx="58">
                  <c:v>4090725.5324126086</c:v>
                </c:pt>
                <c:pt idx="59">
                  <c:v>3162810.417822192</c:v>
                </c:pt>
                <c:pt idx="60">
                  <c:v>2329581.5279041789</c:v>
                </c:pt>
                <c:pt idx="61">
                  <c:v>1653395.9804509433</c:v>
                </c:pt>
                <c:pt idx="62">
                  <c:v>1184985.6806146372</c:v>
                </c:pt>
                <c:pt idx="63">
                  <c:v>873619.74599526962</c:v>
                </c:pt>
                <c:pt idx="64">
                  <c:v>642235.34581764054</c:v>
                </c:pt>
                <c:pt idx="65">
                  <c:v>451411.97914742632</c:v>
                </c:pt>
                <c:pt idx="66">
                  <c:v>307528.35033189959</c:v>
                </c:pt>
                <c:pt idx="67">
                  <c:v>207906.59683201156</c:v>
                </c:pt>
                <c:pt idx="68">
                  <c:v>142411.81713428584</c:v>
                </c:pt>
                <c:pt idx="69">
                  <c:v>98264.170904843209</c:v>
                </c:pt>
                <c:pt idx="70">
                  <c:v>66516.328242065021</c:v>
                </c:pt>
                <c:pt idx="71">
                  <c:v>43772.572402193815</c:v>
                </c:pt>
                <c:pt idx="72">
                  <c:v>28912.966011915516</c:v>
                </c:pt>
                <c:pt idx="73">
                  <c:v>19348.783509010504</c:v>
                </c:pt>
                <c:pt idx="74">
                  <c:v>12989.783745930225</c:v>
                </c:pt>
                <c:pt idx="75">
                  <c:v>8521.5319970149758</c:v>
                </c:pt>
                <c:pt idx="76">
                  <c:v>1066978.6607506191</c:v>
                </c:pt>
                <c:pt idx="77">
                  <c:v>791079.85672330775</c:v>
                </c:pt>
                <c:pt idx="78">
                  <c:v>573990.31618455565</c:v>
                </c:pt>
                <c:pt idx="79">
                  <c:v>398778.10034925531</c:v>
                </c:pt>
                <c:pt idx="80">
                  <c:v>269006.09592659859</c:v>
                </c:pt>
                <c:pt idx="81">
                  <c:v>182481.49955884399</c:v>
                </c:pt>
                <c:pt idx="82">
                  <c:v>125743.02535364999</c:v>
                </c:pt>
                <c:pt idx="83">
                  <c:v>86217.221883328311</c:v>
                </c:pt>
                <c:pt idx="84">
                  <c:v>57463.00706172151</c:v>
                </c:pt>
                <c:pt idx="85">
                  <c:v>37983.333456952794</c:v>
                </c:pt>
                <c:pt idx="86">
                  <c:v>25201.882309190943</c:v>
                </c:pt>
                <c:pt idx="87">
                  <c:v>16876.447751874613</c:v>
                </c:pt>
                <c:pt idx="88">
                  <c:v>11276.847830088482</c:v>
                </c:pt>
                <c:pt idx="89">
                  <c:v>7387.8126307460907</c:v>
                </c:pt>
                <c:pt idx="90">
                  <c:v>4717.3695150641561</c:v>
                </c:pt>
                <c:pt idx="91">
                  <c:v>3007.8041016033389</c:v>
                </c:pt>
                <c:pt idx="92">
                  <c:v>1918.0537643874363</c:v>
                </c:pt>
                <c:pt idx="93">
                  <c:v>1221.812033195094</c:v>
                </c:pt>
                <c:pt idx="94">
                  <c:v>769.44002264805874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683712"/>
        <c:axId val="179685248"/>
      </c:scatterChart>
      <c:valAx>
        <c:axId val="179683712"/>
        <c:scaling>
          <c:logBase val="10"/>
          <c:orientation val="minMax"/>
        </c:scaling>
        <c:delete val="0"/>
        <c:axPos val="b"/>
        <c:numFmt formatCode="0.0000" sourceLinked="1"/>
        <c:majorTickMark val="out"/>
        <c:minorTickMark val="none"/>
        <c:tickLblPos val="nextTo"/>
        <c:crossAx val="179685248"/>
        <c:crosses val="autoZero"/>
        <c:crossBetween val="midCat"/>
      </c:valAx>
      <c:valAx>
        <c:axId val="179685248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796837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RTFOT!$A$2:$A$96</c:f>
              <c:numCache>
                <c:formatCode>0.0000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2814.0000000000005</c:v>
                </c:pt>
                <c:pt idx="6">
                  <c:v>1752</c:v>
                </c:pt>
                <c:pt idx="7">
                  <c:v>1092</c:v>
                </c:pt>
                <c:pt idx="8">
                  <c:v>677.99999999999989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102.60000000000001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484.99999999999994</c:v>
                </c:pt>
                <c:pt idx="22">
                  <c:v>302.5</c:v>
                </c:pt>
                <c:pt idx="23">
                  <c:v>188.25</c:v>
                </c:pt>
                <c:pt idx="24">
                  <c:v>117.25000000000001</c:v>
                </c:pt>
                <c:pt idx="25">
                  <c:v>73</c:v>
                </c:pt>
                <c:pt idx="26">
                  <c:v>45.5</c:v>
                </c:pt>
                <c:pt idx="27">
                  <c:v>28.249999999999996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6.8500000000000005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0.40249999999999997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0.37650000000000006</c:v>
                </c:pt>
                <c:pt idx="62">
                  <c:v>0.23450000000000004</c:v>
                </c:pt>
                <c:pt idx="63">
                  <c:v>0.14599999999999999</c:v>
                </c:pt>
                <c:pt idx="64">
                  <c:v>9.1000000000000011E-2</c:v>
                </c:pt>
                <c:pt idx="65">
                  <c:v>5.6499999999999995E-2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1.3700000000000002E-2</c:v>
                </c:pt>
                <c:pt idx="69">
                  <c:v>8.5500000000000003E-3</c:v>
                </c:pt>
                <c:pt idx="70">
                  <c:v>5.3500000000000006E-3</c:v>
                </c:pt>
                <c:pt idx="71">
                  <c:v>3.32E-3</c:v>
                </c:pt>
                <c:pt idx="72">
                  <c:v>2.0700000000000002E-3</c:v>
                </c:pt>
                <c:pt idx="73">
                  <c:v>1.2900000000000001E-3</c:v>
                </c:pt>
                <c:pt idx="74">
                  <c:v>8.0500000000000005E-4</c:v>
                </c:pt>
                <c:pt idx="75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1.8760000000000002E-2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2.8279999999999998E-3</c:v>
                </c:pt>
                <c:pt idx="86">
                  <c:v>1.7639999999999999E-3</c:v>
                </c:pt>
                <c:pt idx="87">
                  <c:v>1.0960000000000002E-3</c:v>
                </c:pt>
                <c:pt idx="88">
                  <c:v>6.8400000000000004E-4</c:v>
                </c:pt>
                <c:pt idx="89">
                  <c:v>4.28E-4</c:v>
                </c:pt>
                <c:pt idx="90">
                  <c:v>2.656E-4</c:v>
                </c:pt>
                <c:pt idx="91">
                  <c:v>1.6560000000000001E-4</c:v>
                </c:pt>
                <c:pt idx="92">
                  <c:v>1.032E-4</c:v>
                </c:pt>
                <c:pt idx="93">
                  <c:v>6.4400000000000007E-5</c:v>
                </c:pt>
                <c:pt idx="94">
                  <c:v>4.0000000000000003E-5</c:v>
                </c:pt>
              </c:numCache>
            </c:numRef>
          </c:xVal>
          <c:yVal>
            <c:numRef>
              <c:f>RTFOT!$C$2:$C$96</c:f>
              <c:numCache>
                <c:formatCode>0.00</c:formatCode>
                <c:ptCount val="95"/>
                <c:pt idx="0">
                  <c:v>21.22</c:v>
                </c:pt>
                <c:pt idx="1">
                  <c:v>22.49</c:v>
                </c:pt>
                <c:pt idx="2">
                  <c:v>23.73</c:v>
                </c:pt>
                <c:pt idx="3">
                  <c:v>25.11</c:v>
                </c:pt>
                <c:pt idx="4">
                  <c:v>26.37</c:v>
                </c:pt>
                <c:pt idx="5">
                  <c:v>27.81</c:v>
                </c:pt>
                <c:pt idx="6">
                  <c:v>29.26</c:v>
                </c:pt>
                <c:pt idx="7">
                  <c:v>30.7</c:v>
                </c:pt>
                <c:pt idx="8">
                  <c:v>32.159999999999997</c:v>
                </c:pt>
                <c:pt idx="9">
                  <c:v>33.65</c:v>
                </c:pt>
                <c:pt idx="10">
                  <c:v>35.340000000000003</c:v>
                </c:pt>
                <c:pt idx="11">
                  <c:v>36.93</c:v>
                </c:pt>
                <c:pt idx="12">
                  <c:v>38.61</c:v>
                </c:pt>
                <c:pt idx="13">
                  <c:v>40.35</c:v>
                </c:pt>
                <c:pt idx="14">
                  <c:v>42.11</c:v>
                </c:pt>
                <c:pt idx="15">
                  <c:v>43.93</c:v>
                </c:pt>
                <c:pt idx="16">
                  <c:v>45.68</c:v>
                </c:pt>
                <c:pt idx="17">
                  <c:v>47.49</c:v>
                </c:pt>
                <c:pt idx="18">
                  <c:v>49.33</c:v>
                </c:pt>
                <c:pt idx="19">
                  <c:v>30.57</c:v>
                </c:pt>
                <c:pt idx="20">
                  <c:v>32.130000000000003</c:v>
                </c:pt>
                <c:pt idx="21">
                  <c:v>33.6</c:v>
                </c:pt>
                <c:pt idx="22">
                  <c:v>35.090000000000003</c:v>
                </c:pt>
                <c:pt idx="23">
                  <c:v>36.57</c:v>
                </c:pt>
                <c:pt idx="24">
                  <c:v>38.1</c:v>
                </c:pt>
                <c:pt idx="25">
                  <c:v>39.65</c:v>
                </c:pt>
                <c:pt idx="26">
                  <c:v>41.27</c:v>
                </c:pt>
                <c:pt idx="27">
                  <c:v>42.92</c:v>
                </c:pt>
                <c:pt idx="28">
                  <c:v>44.65</c:v>
                </c:pt>
                <c:pt idx="29">
                  <c:v>46.46</c:v>
                </c:pt>
                <c:pt idx="30">
                  <c:v>48.31</c:v>
                </c:pt>
                <c:pt idx="31">
                  <c:v>50.22</c:v>
                </c:pt>
                <c:pt idx="32">
                  <c:v>52.2</c:v>
                </c:pt>
                <c:pt idx="33">
                  <c:v>54.23</c:v>
                </c:pt>
                <c:pt idx="34">
                  <c:v>56.32</c:v>
                </c:pt>
                <c:pt idx="35">
                  <c:v>58.41</c:v>
                </c:pt>
                <c:pt idx="36">
                  <c:v>60.38</c:v>
                </c:pt>
                <c:pt idx="37">
                  <c:v>62.29</c:v>
                </c:pt>
                <c:pt idx="38">
                  <c:v>42.07</c:v>
                </c:pt>
                <c:pt idx="39">
                  <c:v>44.13</c:v>
                </c:pt>
                <c:pt idx="40">
                  <c:v>45.95</c:v>
                </c:pt>
                <c:pt idx="41">
                  <c:v>47.67</c:v>
                </c:pt>
                <c:pt idx="42">
                  <c:v>49.42</c:v>
                </c:pt>
                <c:pt idx="43">
                  <c:v>51.17</c:v>
                </c:pt>
                <c:pt idx="44">
                  <c:v>53</c:v>
                </c:pt>
                <c:pt idx="45">
                  <c:v>54.81</c:v>
                </c:pt>
                <c:pt idx="46">
                  <c:v>56.68</c:v>
                </c:pt>
                <c:pt idx="47">
                  <c:v>58.55</c:v>
                </c:pt>
                <c:pt idx="48">
                  <c:v>60.39</c:v>
                </c:pt>
                <c:pt idx="49">
                  <c:v>62.2</c:v>
                </c:pt>
                <c:pt idx="50">
                  <c:v>63.97</c:v>
                </c:pt>
                <c:pt idx="51">
                  <c:v>65.67</c:v>
                </c:pt>
                <c:pt idx="52">
                  <c:v>67.38</c:v>
                </c:pt>
                <c:pt idx="53">
                  <c:v>69.02</c:v>
                </c:pt>
                <c:pt idx="54">
                  <c:v>70.599999999999994</c:v>
                </c:pt>
                <c:pt idx="55">
                  <c:v>72.069999999999993</c:v>
                </c:pt>
                <c:pt idx="56">
                  <c:v>73.53</c:v>
                </c:pt>
                <c:pt idx="57">
                  <c:v>54.2</c:v>
                </c:pt>
                <c:pt idx="58">
                  <c:v>56.97</c:v>
                </c:pt>
                <c:pt idx="59">
                  <c:v>59.17</c:v>
                </c:pt>
                <c:pt idx="60">
                  <c:v>61.02</c:v>
                </c:pt>
                <c:pt idx="61">
                  <c:v>62.65</c:v>
                </c:pt>
                <c:pt idx="62">
                  <c:v>64.3</c:v>
                </c:pt>
                <c:pt idx="63">
                  <c:v>65.959999999999994</c:v>
                </c:pt>
                <c:pt idx="64">
                  <c:v>67.52</c:v>
                </c:pt>
                <c:pt idx="65">
                  <c:v>69.03</c:v>
                </c:pt>
                <c:pt idx="66">
                  <c:v>70.47</c:v>
                </c:pt>
                <c:pt idx="67">
                  <c:v>71.86</c:v>
                </c:pt>
                <c:pt idx="68">
                  <c:v>73.209999999999994</c:v>
                </c:pt>
                <c:pt idx="69">
                  <c:v>74.52</c:v>
                </c:pt>
                <c:pt idx="70">
                  <c:v>75.81</c:v>
                </c:pt>
                <c:pt idx="71">
                  <c:v>77.099999999999994</c:v>
                </c:pt>
                <c:pt idx="72">
                  <c:v>78.42</c:v>
                </c:pt>
                <c:pt idx="73">
                  <c:v>79.7</c:v>
                </c:pt>
                <c:pt idx="74">
                  <c:v>80.98</c:v>
                </c:pt>
                <c:pt idx="75">
                  <c:v>82.32</c:v>
                </c:pt>
                <c:pt idx="79">
                  <c:v>72.790000000000006</c:v>
                </c:pt>
                <c:pt idx="80">
                  <c:v>73.23</c:v>
                </c:pt>
                <c:pt idx="81">
                  <c:v>74.23</c:v>
                </c:pt>
                <c:pt idx="82">
                  <c:v>75.260000000000005</c:v>
                </c:pt>
                <c:pt idx="83">
                  <c:v>76.27</c:v>
                </c:pt>
                <c:pt idx="84">
                  <c:v>77.3</c:v>
                </c:pt>
                <c:pt idx="85">
                  <c:v>78.31</c:v>
                </c:pt>
                <c:pt idx="86">
                  <c:v>79.34</c:v>
                </c:pt>
                <c:pt idx="87">
                  <c:v>80.34</c:v>
                </c:pt>
                <c:pt idx="88">
                  <c:v>81.38</c:v>
                </c:pt>
                <c:pt idx="89">
                  <c:v>82.42</c:v>
                </c:pt>
                <c:pt idx="90">
                  <c:v>83.47</c:v>
                </c:pt>
                <c:pt idx="91">
                  <c:v>84.55</c:v>
                </c:pt>
                <c:pt idx="92">
                  <c:v>85.66</c:v>
                </c:pt>
                <c:pt idx="93">
                  <c:v>86.79</c:v>
                </c:pt>
                <c:pt idx="94">
                  <c:v>87.83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RTFOT!$A$2:$A$96</c:f>
              <c:numCache>
                <c:formatCode>0.0000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2814.0000000000005</c:v>
                </c:pt>
                <c:pt idx="6">
                  <c:v>1752</c:v>
                </c:pt>
                <c:pt idx="7">
                  <c:v>1092</c:v>
                </c:pt>
                <c:pt idx="8">
                  <c:v>677.99999999999989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102.60000000000001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484.99999999999994</c:v>
                </c:pt>
                <c:pt idx="22">
                  <c:v>302.5</c:v>
                </c:pt>
                <c:pt idx="23">
                  <c:v>188.25</c:v>
                </c:pt>
                <c:pt idx="24">
                  <c:v>117.25000000000001</c:v>
                </c:pt>
                <c:pt idx="25">
                  <c:v>73</c:v>
                </c:pt>
                <c:pt idx="26">
                  <c:v>45.5</c:v>
                </c:pt>
                <c:pt idx="27">
                  <c:v>28.249999999999996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6.8500000000000005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0.40249999999999997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0.37650000000000006</c:v>
                </c:pt>
                <c:pt idx="62">
                  <c:v>0.23450000000000004</c:v>
                </c:pt>
                <c:pt idx="63">
                  <c:v>0.14599999999999999</c:v>
                </c:pt>
                <c:pt idx="64">
                  <c:v>9.1000000000000011E-2</c:v>
                </c:pt>
                <c:pt idx="65">
                  <c:v>5.6499999999999995E-2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1.3700000000000002E-2</c:v>
                </c:pt>
                <c:pt idx="69">
                  <c:v>8.5500000000000003E-3</c:v>
                </c:pt>
                <c:pt idx="70">
                  <c:v>5.3500000000000006E-3</c:v>
                </c:pt>
                <c:pt idx="71">
                  <c:v>3.32E-3</c:v>
                </c:pt>
                <c:pt idx="72">
                  <c:v>2.0700000000000002E-3</c:v>
                </c:pt>
                <c:pt idx="73">
                  <c:v>1.2900000000000001E-3</c:v>
                </c:pt>
                <c:pt idx="74">
                  <c:v>8.0500000000000005E-4</c:v>
                </c:pt>
                <c:pt idx="75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1.8760000000000002E-2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2.8279999999999998E-3</c:v>
                </c:pt>
                <c:pt idx="86">
                  <c:v>1.7639999999999999E-3</c:v>
                </c:pt>
                <c:pt idx="87">
                  <c:v>1.0960000000000002E-3</c:v>
                </c:pt>
                <c:pt idx="88">
                  <c:v>6.8400000000000004E-4</c:v>
                </c:pt>
                <c:pt idx="89">
                  <c:v>4.28E-4</c:v>
                </c:pt>
                <c:pt idx="90">
                  <c:v>2.656E-4</c:v>
                </c:pt>
                <c:pt idx="91">
                  <c:v>1.6560000000000001E-4</c:v>
                </c:pt>
                <c:pt idx="92">
                  <c:v>1.032E-4</c:v>
                </c:pt>
                <c:pt idx="93">
                  <c:v>6.4400000000000007E-5</c:v>
                </c:pt>
                <c:pt idx="94">
                  <c:v>4.0000000000000003E-5</c:v>
                </c:pt>
              </c:numCache>
            </c:numRef>
          </c:xVal>
          <c:yVal>
            <c:numRef>
              <c:f>RTFOT!$H$2:$H$96</c:f>
              <c:numCache>
                <c:formatCode>General</c:formatCode>
                <c:ptCount val="95"/>
                <c:pt idx="0">
                  <c:v>10.42444482877894</c:v>
                </c:pt>
                <c:pt idx="1">
                  <c:v>15.465690008716066</c:v>
                </c:pt>
                <c:pt idx="2">
                  <c:v>21.070360629519147</c:v>
                </c:pt>
                <c:pt idx="3">
                  <c:v>25.119268046036876</c:v>
                </c:pt>
                <c:pt idx="4">
                  <c:v>26.379589543837916</c:v>
                </c:pt>
                <c:pt idx="5">
                  <c:v>26.450696372678557</c:v>
                </c:pt>
                <c:pt idx="6">
                  <c:v>27.818263154688651</c:v>
                </c:pt>
                <c:pt idx="7">
                  <c:v>30.700885365481518</c:v>
                </c:pt>
                <c:pt idx="8">
                  <c:v>32.954140732031725</c:v>
                </c:pt>
                <c:pt idx="9">
                  <c:v>33.036750936942617</c:v>
                </c:pt>
                <c:pt idx="10">
                  <c:v>32.571549920846664</c:v>
                </c:pt>
                <c:pt idx="11">
                  <c:v>34.078651672904599</c:v>
                </c:pt>
                <c:pt idx="12">
                  <c:v>37.598578097959191</c:v>
                </c:pt>
                <c:pt idx="13">
                  <c:v>40.605488205739185</c:v>
                </c:pt>
                <c:pt idx="14">
                  <c:v>41.208760230201328</c:v>
                </c:pt>
                <c:pt idx="15">
                  <c:v>40.796060718123414</c:v>
                </c:pt>
                <c:pt idx="16">
                  <c:v>42.298954273019646</c:v>
                </c:pt>
                <c:pt idx="17">
                  <c:v>46.199954883869054</c:v>
                </c:pt>
                <c:pt idx="18">
                  <c:v>50.002405090390077</c:v>
                </c:pt>
                <c:pt idx="19">
                  <c:v>29.824719819760851</c:v>
                </c:pt>
                <c:pt idx="20">
                  <c:v>32.505171994219509</c:v>
                </c:pt>
                <c:pt idx="21">
                  <c:v>33.18902392384657</c:v>
                </c:pt>
                <c:pt idx="22">
                  <c:v>32.588971902937899</c:v>
                </c:pt>
                <c:pt idx="23">
                  <c:v>33.379901000274167</c:v>
                </c:pt>
                <c:pt idx="24">
                  <c:v>36.519042205150662</c:v>
                </c:pt>
                <c:pt idx="25">
                  <c:v>39.990443890770408</c:v>
                </c:pt>
                <c:pt idx="26">
                  <c:v>41.269235184095535</c:v>
                </c:pt>
                <c:pt idx="27">
                  <c:v>40.824013283609212</c:v>
                </c:pt>
                <c:pt idx="28">
                  <c:v>41.585702447877935</c:v>
                </c:pt>
                <c:pt idx="29">
                  <c:v>44.978554897604816</c:v>
                </c:pt>
                <c:pt idx="30">
                  <c:v>49.140679894614493</c:v>
                </c:pt>
                <c:pt idx="31">
                  <c:v>51.205310487485576</c:v>
                </c:pt>
                <c:pt idx="32">
                  <c:v>51.083206333699479</c:v>
                </c:pt>
                <c:pt idx="33">
                  <c:v>51.461370895439778</c:v>
                </c:pt>
                <c:pt idx="34">
                  <c:v>54.341059382310938</c:v>
                </c:pt>
                <c:pt idx="35">
                  <c:v>58.352947677345604</c:v>
                </c:pt>
                <c:pt idx="36">
                  <c:v>60.82498944131742</c:v>
                </c:pt>
                <c:pt idx="37">
                  <c:v>61.192084882678827</c:v>
                </c:pt>
                <c:pt idx="38">
                  <c:v>41.221486765684091</c:v>
                </c:pt>
                <c:pt idx="39">
                  <c:v>40.918545336512999</c:v>
                </c:pt>
                <c:pt idx="40">
                  <c:v>41.22334834957006</c:v>
                </c:pt>
                <c:pt idx="41">
                  <c:v>44.153192537314169</c:v>
                </c:pt>
                <c:pt idx="42">
                  <c:v>48.410937127844484</c:v>
                </c:pt>
                <c:pt idx="43">
                  <c:v>51.020609051226835</c:v>
                </c:pt>
                <c:pt idx="44">
                  <c:v>51.166730392701453</c:v>
                </c:pt>
                <c:pt idx="45">
                  <c:v>51.209184283480973</c:v>
                </c:pt>
                <c:pt idx="46">
                  <c:v>53.638053310471953</c:v>
                </c:pt>
                <c:pt idx="47">
                  <c:v>57.625714600087413</c:v>
                </c:pt>
                <c:pt idx="48">
                  <c:v>60.535937278636176</c:v>
                </c:pt>
                <c:pt idx="49">
                  <c:v>61.212987357932867</c:v>
                </c:pt>
                <c:pt idx="50">
                  <c:v>61.340068875334183</c:v>
                </c:pt>
                <c:pt idx="51">
                  <c:v>63.30028379041282</c:v>
                </c:pt>
                <c:pt idx="52">
                  <c:v>67.031968168675391</c:v>
                </c:pt>
                <c:pt idx="53">
                  <c:v>70.23787874195007</c:v>
                </c:pt>
                <c:pt idx="54">
                  <c:v>71.67384406863934</c:v>
                </c:pt>
                <c:pt idx="55">
                  <c:v>72.068158352265755</c:v>
                </c:pt>
                <c:pt idx="56">
                  <c:v>73.115465200947213</c:v>
                </c:pt>
                <c:pt idx="57">
                  <c:v>51.030314529519806</c:v>
                </c:pt>
                <c:pt idx="58">
                  <c:v>51.692394898585576</c:v>
                </c:pt>
                <c:pt idx="59">
                  <c:v>54.889035485627495</c:v>
                </c:pt>
                <c:pt idx="60">
                  <c:v>58.822281886614661</c:v>
                </c:pt>
                <c:pt idx="61">
                  <c:v>60.979994169982504</c:v>
                </c:pt>
                <c:pt idx="62">
                  <c:v>61.175580398401038</c:v>
                </c:pt>
                <c:pt idx="63">
                  <c:v>61.733163792052991</c:v>
                </c:pt>
                <c:pt idx="64">
                  <c:v>64.470624232142086</c:v>
                </c:pt>
                <c:pt idx="65">
                  <c:v>68.288842299829753</c:v>
                </c:pt>
                <c:pt idx="66">
                  <c:v>70.917662844684315</c:v>
                </c:pt>
                <c:pt idx="67">
                  <c:v>71.836920508446056</c:v>
                </c:pt>
                <c:pt idx="68">
                  <c:v>72.284106851316466</c:v>
                </c:pt>
                <c:pt idx="69">
                  <c:v>73.72751206956417</c:v>
                </c:pt>
                <c:pt idx="70">
                  <c:v>75.818373080967575</c:v>
                </c:pt>
                <c:pt idx="71">
                  <c:v>77.269092034328224</c:v>
                </c:pt>
                <c:pt idx="72">
                  <c:v>77.662122123161126</c:v>
                </c:pt>
                <c:pt idx="73">
                  <c:v>77.982463690935077</c:v>
                </c:pt>
                <c:pt idx="74">
                  <c:v>79.339832710488395</c:v>
                </c:pt>
                <c:pt idx="75">
                  <c:v>81.490749736813186</c:v>
                </c:pt>
                <c:pt idx="76">
                  <c:v>61.182333505763609</c:v>
                </c:pt>
                <c:pt idx="77">
                  <c:v>62.395461882438553</c:v>
                </c:pt>
                <c:pt idx="78">
                  <c:v>65.751649628956557</c:v>
                </c:pt>
                <c:pt idx="79">
                  <c:v>69.352772862011733</c:v>
                </c:pt>
                <c:pt idx="80">
                  <c:v>71.391278211871935</c:v>
                </c:pt>
                <c:pt idx="81">
                  <c:v>71.946577651228836</c:v>
                </c:pt>
                <c:pt idx="82">
                  <c:v>72.632718627893055</c:v>
                </c:pt>
                <c:pt idx="83">
                  <c:v>74.440332087157245</c:v>
                </c:pt>
                <c:pt idx="84">
                  <c:v>76.460529772464938</c:v>
                </c:pt>
                <c:pt idx="85">
                  <c:v>77.49318114025877</c:v>
                </c:pt>
                <c:pt idx="86">
                  <c:v>77.706811178013055</c:v>
                </c:pt>
                <c:pt idx="87">
                  <c:v>78.313418512028747</c:v>
                </c:pt>
                <c:pt idx="88">
                  <c:v>80.041539646222787</c:v>
                </c:pt>
                <c:pt idx="89">
                  <c:v>82.177836286243647</c:v>
                </c:pt>
                <c:pt idx="90">
                  <c:v>83.863745521224047</c:v>
                </c:pt>
                <c:pt idx="91">
                  <c:v>84.887500834361191</c:v>
                </c:pt>
                <c:pt idx="92">
                  <c:v>85.668187988526597</c:v>
                </c:pt>
                <c:pt idx="93">
                  <c:v>86.557787951562261</c:v>
                </c:pt>
                <c:pt idx="94">
                  <c:v>87.479002183095673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407168"/>
        <c:axId val="182408704"/>
      </c:scatterChart>
      <c:valAx>
        <c:axId val="182407168"/>
        <c:scaling>
          <c:logBase val="10"/>
          <c:orientation val="minMax"/>
        </c:scaling>
        <c:delete val="0"/>
        <c:axPos val="b"/>
        <c:numFmt formatCode="0.0000" sourceLinked="1"/>
        <c:majorTickMark val="out"/>
        <c:minorTickMark val="none"/>
        <c:tickLblPos val="nextTo"/>
        <c:crossAx val="182408704"/>
        <c:crosses val="autoZero"/>
        <c:crossBetween val="midCat"/>
      </c:valAx>
      <c:valAx>
        <c:axId val="182408704"/>
        <c:scaling>
          <c:logBase val="10"/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824071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Fresh!$A$2:$A$96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Fresh!$B$2:$B$96</c:f>
              <c:numCache>
                <c:formatCode>0.00E+00</c:formatCode>
                <c:ptCount val="95"/>
                <c:pt idx="0">
                  <c:v>189570000</c:v>
                </c:pt>
                <c:pt idx="1">
                  <c:v>167110000</c:v>
                </c:pt>
                <c:pt idx="2">
                  <c:v>146560000</c:v>
                </c:pt>
                <c:pt idx="3">
                  <c:v>127970000</c:v>
                </c:pt>
                <c:pt idx="4">
                  <c:v>110460000</c:v>
                </c:pt>
                <c:pt idx="5">
                  <c:v>94843000</c:v>
                </c:pt>
                <c:pt idx="6">
                  <c:v>80588000</c:v>
                </c:pt>
                <c:pt idx="7">
                  <c:v>68140000</c:v>
                </c:pt>
                <c:pt idx="8">
                  <c:v>57069000</c:v>
                </c:pt>
                <c:pt idx="9">
                  <c:v>47460000</c:v>
                </c:pt>
                <c:pt idx="10">
                  <c:v>39020000</c:v>
                </c:pt>
                <c:pt idx="11">
                  <c:v>31851000</c:v>
                </c:pt>
                <c:pt idx="12">
                  <c:v>25778000</c:v>
                </c:pt>
                <c:pt idx="13">
                  <c:v>20677000</c:v>
                </c:pt>
                <c:pt idx="14">
                  <c:v>16506000</c:v>
                </c:pt>
                <c:pt idx="15">
                  <c:v>13183000</c:v>
                </c:pt>
                <c:pt idx="16">
                  <c:v>10523000</c:v>
                </c:pt>
                <c:pt idx="17">
                  <c:v>8304800</c:v>
                </c:pt>
                <c:pt idx="18">
                  <c:v>6489800</c:v>
                </c:pt>
                <c:pt idx="19">
                  <c:v>78662000</c:v>
                </c:pt>
                <c:pt idx="20">
                  <c:v>65853000</c:v>
                </c:pt>
                <c:pt idx="21">
                  <c:v>54659000</c:v>
                </c:pt>
                <c:pt idx="22">
                  <c:v>44973000</c:v>
                </c:pt>
                <c:pt idx="23">
                  <c:v>36724000</c:v>
                </c:pt>
                <c:pt idx="24">
                  <c:v>29714000</c:v>
                </c:pt>
                <c:pt idx="25">
                  <c:v>23833000</c:v>
                </c:pt>
                <c:pt idx="26">
                  <c:v>18941000</c:v>
                </c:pt>
                <c:pt idx="27">
                  <c:v>14936000</c:v>
                </c:pt>
                <c:pt idx="28">
                  <c:v>11635000</c:v>
                </c:pt>
                <c:pt idx="29">
                  <c:v>8985300</c:v>
                </c:pt>
                <c:pt idx="30">
                  <c:v>6862900</c:v>
                </c:pt>
                <c:pt idx="31">
                  <c:v>5195100</c:v>
                </c:pt>
                <c:pt idx="32">
                  <c:v>3880300</c:v>
                </c:pt>
                <c:pt idx="33">
                  <c:v>2858400</c:v>
                </c:pt>
                <c:pt idx="34">
                  <c:v>2072600</c:v>
                </c:pt>
                <c:pt idx="35">
                  <c:v>1480600</c:v>
                </c:pt>
                <c:pt idx="36">
                  <c:v>1056300</c:v>
                </c:pt>
                <c:pt idx="37" formatCode="General">
                  <c:v>753890</c:v>
                </c:pt>
                <c:pt idx="38">
                  <c:v>21487000</c:v>
                </c:pt>
                <c:pt idx="39">
                  <c:v>16851000</c:v>
                </c:pt>
                <c:pt idx="40">
                  <c:v>13060000</c:v>
                </c:pt>
                <c:pt idx="41">
                  <c:v>10011000</c:v>
                </c:pt>
                <c:pt idx="42">
                  <c:v>7608600</c:v>
                </c:pt>
                <c:pt idx="43">
                  <c:v>5726300</c:v>
                </c:pt>
                <c:pt idx="44">
                  <c:v>4260200</c:v>
                </c:pt>
                <c:pt idx="45">
                  <c:v>3132400</c:v>
                </c:pt>
                <c:pt idx="46">
                  <c:v>2276800</c:v>
                </c:pt>
                <c:pt idx="47">
                  <c:v>1640400</c:v>
                </c:pt>
                <c:pt idx="48">
                  <c:v>1170700</c:v>
                </c:pt>
                <c:pt idx="49" formatCode="General">
                  <c:v>827640</c:v>
                </c:pt>
                <c:pt idx="50" formatCode="General">
                  <c:v>579450</c:v>
                </c:pt>
                <c:pt idx="51" formatCode="General">
                  <c:v>401030</c:v>
                </c:pt>
                <c:pt idx="52" formatCode="General">
                  <c:v>273990</c:v>
                </c:pt>
                <c:pt idx="53" formatCode="General">
                  <c:v>184360</c:v>
                </c:pt>
                <c:pt idx="54" formatCode="General">
                  <c:v>123690</c:v>
                </c:pt>
                <c:pt idx="55" formatCode="General">
                  <c:v>83221</c:v>
                </c:pt>
                <c:pt idx="56" formatCode="General">
                  <c:v>54942</c:v>
                </c:pt>
                <c:pt idx="57">
                  <c:v>3997600</c:v>
                </c:pt>
                <c:pt idx="58">
                  <c:v>3281300</c:v>
                </c:pt>
                <c:pt idx="59">
                  <c:v>2397100</c:v>
                </c:pt>
                <c:pt idx="60">
                  <c:v>1712200</c:v>
                </c:pt>
                <c:pt idx="61">
                  <c:v>1210100</c:v>
                </c:pt>
                <c:pt idx="62" formatCode="General">
                  <c:v>846580</c:v>
                </c:pt>
                <c:pt idx="63" formatCode="General">
                  <c:v>587020</c:v>
                </c:pt>
                <c:pt idx="64" formatCode="General">
                  <c:v>403830</c:v>
                </c:pt>
                <c:pt idx="65" formatCode="General">
                  <c:v>275630</c:v>
                </c:pt>
                <c:pt idx="66" formatCode="General">
                  <c:v>186740</c:v>
                </c:pt>
                <c:pt idx="67" formatCode="General">
                  <c:v>125650</c:v>
                </c:pt>
                <c:pt idx="68" formatCode="General">
                  <c:v>83943</c:v>
                </c:pt>
                <c:pt idx="69" formatCode="General">
                  <c:v>55629</c:v>
                </c:pt>
                <c:pt idx="70" formatCode="General">
                  <c:v>36525</c:v>
                </c:pt>
                <c:pt idx="71" formatCode="General">
                  <c:v>23697</c:v>
                </c:pt>
                <c:pt idx="72" formatCode="General">
                  <c:v>15161</c:v>
                </c:pt>
                <c:pt idx="73" formatCode="General">
                  <c:v>9677</c:v>
                </c:pt>
                <c:pt idx="74" formatCode="General">
                  <c:v>6171.1</c:v>
                </c:pt>
                <c:pt idx="75" formatCode="General">
                  <c:v>3839.3</c:v>
                </c:pt>
                <c:pt idx="76" formatCode="General">
                  <c:v>734510</c:v>
                </c:pt>
                <c:pt idx="77" formatCode="General">
                  <c:v>565320</c:v>
                </c:pt>
                <c:pt idx="78" formatCode="General">
                  <c:v>402330</c:v>
                </c:pt>
                <c:pt idx="79" formatCode="General">
                  <c:v>280030</c:v>
                </c:pt>
                <c:pt idx="80" formatCode="General">
                  <c:v>190590</c:v>
                </c:pt>
                <c:pt idx="81" formatCode="General">
                  <c:v>127820</c:v>
                </c:pt>
                <c:pt idx="82" formatCode="General">
                  <c:v>84981</c:v>
                </c:pt>
                <c:pt idx="83" formatCode="General">
                  <c:v>56180</c:v>
                </c:pt>
                <c:pt idx="84" formatCode="General">
                  <c:v>36942</c:v>
                </c:pt>
                <c:pt idx="85" formatCode="General">
                  <c:v>24173</c:v>
                </c:pt>
                <c:pt idx="86" formatCode="General">
                  <c:v>15740</c:v>
                </c:pt>
                <c:pt idx="87" formatCode="General">
                  <c:v>10197</c:v>
                </c:pt>
                <c:pt idx="88" formatCode="General">
                  <c:v>6568.5</c:v>
                </c:pt>
                <c:pt idx="89" formatCode="General">
                  <c:v>4209.5</c:v>
                </c:pt>
                <c:pt idx="90" formatCode="General">
                  <c:v>2675.5</c:v>
                </c:pt>
                <c:pt idx="91" formatCode="General">
                  <c:v>1684.9</c:v>
                </c:pt>
                <c:pt idx="92" formatCode="General">
                  <c:v>1052.8</c:v>
                </c:pt>
                <c:pt idx="93" formatCode="General">
                  <c:v>661.46</c:v>
                </c:pt>
                <c:pt idx="94" formatCode="General">
                  <c:v>416.02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Fresh!$A$2:$A$96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Fresh!$G$2:$G$96</c:f>
              <c:numCache>
                <c:formatCode>General</c:formatCode>
                <c:ptCount val="95"/>
                <c:pt idx="0">
                  <c:v>188118901.56181777</c:v>
                </c:pt>
                <c:pt idx="1">
                  <c:v>177882718.52493826</c:v>
                </c:pt>
                <c:pt idx="2">
                  <c:v>159402725.59794819</c:v>
                </c:pt>
                <c:pt idx="3">
                  <c:v>135232573.55316517</c:v>
                </c:pt>
                <c:pt idx="4">
                  <c:v>112812873.34416965</c:v>
                </c:pt>
                <c:pt idx="5">
                  <c:v>96715974.958830029</c:v>
                </c:pt>
                <c:pt idx="6">
                  <c:v>84510210.868579477</c:v>
                </c:pt>
                <c:pt idx="7">
                  <c:v>72160800.621929348</c:v>
                </c:pt>
                <c:pt idx="8">
                  <c:v>58920734.847970329</c:v>
                </c:pt>
                <c:pt idx="9">
                  <c:v>47814071.550601304</c:v>
                </c:pt>
                <c:pt idx="10">
                  <c:v>39974102.184040532</c:v>
                </c:pt>
                <c:pt idx="11">
                  <c:v>34047724.957219422</c:v>
                </c:pt>
                <c:pt idx="12">
                  <c:v>28220642.993806731</c:v>
                </c:pt>
                <c:pt idx="13">
                  <c:v>22223613.225350846</c:v>
                </c:pt>
                <c:pt idx="14">
                  <c:v>17081531.10891277</c:v>
                </c:pt>
                <c:pt idx="15">
                  <c:v>13543402.368230537</c:v>
                </c:pt>
                <c:pt idx="16">
                  <c:v>11017995.610251902</c:v>
                </c:pt>
                <c:pt idx="17">
                  <c:v>8750321.7847003639</c:v>
                </c:pt>
                <c:pt idx="18">
                  <c:v>6541185.6567115588</c:v>
                </c:pt>
                <c:pt idx="19">
                  <c:v>75835903.235453442</c:v>
                </c:pt>
                <c:pt idx="20">
                  <c:v>62749982.917299032</c:v>
                </c:pt>
                <c:pt idx="21">
                  <c:v>50648794.11600595</c:v>
                </c:pt>
                <c:pt idx="22">
                  <c:v>41903554.856103197</c:v>
                </c:pt>
                <c:pt idx="23">
                  <c:v>35664805.798589982</c:v>
                </c:pt>
                <c:pt idx="24">
                  <c:v>29920525.422103781</c:v>
                </c:pt>
                <c:pt idx="25">
                  <c:v>23826979.286969289</c:v>
                </c:pt>
                <c:pt idx="26">
                  <c:v>18355804.948453397</c:v>
                </c:pt>
                <c:pt idx="27">
                  <c:v>14370388.698720146</c:v>
                </c:pt>
                <c:pt idx="28">
                  <c:v>11674502.408823205</c:v>
                </c:pt>
                <c:pt idx="29">
                  <c:v>9384561.9834341034</c:v>
                </c:pt>
                <c:pt idx="30">
                  <c:v>7131263.5582262054</c:v>
                </c:pt>
                <c:pt idx="31">
                  <c:v>5193321.9179846803</c:v>
                </c:pt>
                <c:pt idx="32">
                  <c:v>3799986.1700319154</c:v>
                </c:pt>
                <c:pt idx="33">
                  <c:v>2856041.1200685003</c:v>
                </c:pt>
                <c:pt idx="34">
                  <c:v>2164786.0186518752</c:v>
                </c:pt>
                <c:pt idx="35">
                  <c:v>1579853.0420546392</c:v>
                </c:pt>
                <c:pt idx="36">
                  <c:v>1112948.5752024027</c:v>
                </c:pt>
                <c:pt idx="37">
                  <c:v>783153.86569488444</c:v>
                </c:pt>
                <c:pt idx="38">
                  <c:v>19338825.255651306</c:v>
                </c:pt>
                <c:pt idx="39">
                  <c:v>15072597.06203372</c:v>
                </c:pt>
                <c:pt idx="40">
                  <c:v>12152619.955732739</c:v>
                </c:pt>
                <c:pt idx="41">
                  <c:v>9830854.3660633154</c:v>
                </c:pt>
                <c:pt idx="42">
                  <c:v>7567822.045678366</c:v>
                </c:pt>
                <c:pt idx="43">
                  <c:v>5534895.7610645751</c:v>
                </c:pt>
                <c:pt idx="44">
                  <c:v>4019490.6181248315</c:v>
                </c:pt>
                <c:pt idx="45">
                  <c:v>3011744.7947215051</c:v>
                </c:pt>
                <c:pt idx="46">
                  <c:v>2283627.8435662268</c:v>
                </c:pt>
                <c:pt idx="47">
                  <c:v>1685616.3044529271</c:v>
                </c:pt>
                <c:pt idx="48">
                  <c:v>1192495.4943791572</c:v>
                </c:pt>
                <c:pt idx="49">
                  <c:v>836290.7634962718</c:v>
                </c:pt>
                <c:pt idx="50">
                  <c:v>604083.5569936774</c:v>
                </c:pt>
                <c:pt idx="51">
                  <c:v>442752.06080769893</c:v>
                </c:pt>
                <c:pt idx="52">
                  <c:v>313103.20900325984</c:v>
                </c:pt>
                <c:pt idx="53">
                  <c:v>212472.91726949191</c:v>
                </c:pt>
                <c:pt idx="54">
                  <c:v>140886.14391809545</c:v>
                </c:pt>
                <c:pt idx="55">
                  <c:v>93860.520134926046</c:v>
                </c:pt>
                <c:pt idx="56">
                  <c:v>62852.061572644379</c:v>
                </c:pt>
                <c:pt idx="57">
                  <c:v>3641962.7324451269</c:v>
                </c:pt>
                <c:pt idx="58">
                  <c:v>2755978.8368487903</c:v>
                </c:pt>
                <c:pt idx="59">
                  <c:v>2079073.6631179133</c:v>
                </c:pt>
                <c:pt idx="60">
                  <c:v>1508671.6739774935</c:v>
                </c:pt>
                <c:pt idx="61">
                  <c:v>1058241.4577248963</c:v>
                </c:pt>
                <c:pt idx="62">
                  <c:v>748610.30988524633</c:v>
                </c:pt>
                <c:pt idx="63">
                  <c:v>544365.10000983858</c:v>
                </c:pt>
                <c:pt idx="64">
                  <c:v>395664.84190492815</c:v>
                </c:pt>
                <c:pt idx="65">
                  <c:v>275447.29974191822</c:v>
                </c:pt>
                <c:pt idx="66">
                  <c:v>185412.28987470886</c:v>
                </c:pt>
                <c:pt idx="67">
                  <c:v>122905.85263252576</c:v>
                </c:pt>
                <c:pt idx="68">
                  <c:v>81895.167375601261</c:v>
                </c:pt>
                <c:pt idx="69">
                  <c:v>55043.451075822813</c:v>
                </c:pt>
                <c:pt idx="70">
                  <c:v>36630.388364828599</c:v>
                </c:pt>
                <c:pt idx="71">
                  <c:v>23906.829627690164</c:v>
                </c:pt>
                <c:pt idx="72">
                  <c:v>15748.168098062675</c:v>
                </c:pt>
                <c:pt idx="73">
                  <c:v>10538.228659388618</c:v>
                </c:pt>
                <c:pt idx="74">
                  <c:v>7079.959735696938</c:v>
                </c:pt>
                <c:pt idx="75">
                  <c:v>4646.4373842631885</c:v>
                </c:pt>
                <c:pt idx="76">
                  <c:v>670890.6304975067</c:v>
                </c:pt>
                <c:pt idx="77">
                  <c:v>490909.82723376044</c:v>
                </c:pt>
                <c:pt idx="78">
                  <c:v>352474.50990767148</c:v>
                </c:pt>
                <c:pt idx="79">
                  <c:v>242502.37737608314</c:v>
                </c:pt>
                <c:pt idx="80">
                  <c:v>161274.25158703723</c:v>
                </c:pt>
                <c:pt idx="81">
                  <c:v>106931.35677397973</c:v>
                </c:pt>
                <c:pt idx="82">
                  <c:v>71621.037532836097</c:v>
                </c:pt>
                <c:pt idx="83">
                  <c:v>47958.381670336508</c:v>
                </c:pt>
                <c:pt idx="84">
                  <c:v>31525.147790703777</c:v>
                </c:pt>
                <c:pt idx="85">
                  <c:v>20729.591555195719</c:v>
                </c:pt>
                <c:pt idx="86">
                  <c:v>13697.397309086975</c:v>
                </c:pt>
                <c:pt idx="87">
                  <c:v>9221.9840561963083</c:v>
                </c:pt>
                <c:pt idx="88">
                  <c:v>6147.6019975080708</c:v>
                </c:pt>
                <c:pt idx="89">
                  <c:v>4028.1766869284725</c:v>
                </c:pt>
                <c:pt idx="90">
                  <c:v>2570.4224903272229</c:v>
                </c:pt>
                <c:pt idx="91">
                  <c:v>1636.134911620697</c:v>
                </c:pt>
                <c:pt idx="92">
                  <c:v>1040.7310071801403</c:v>
                </c:pt>
                <c:pt idx="93">
                  <c:v>661.41696214172612</c:v>
                </c:pt>
                <c:pt idx="94">
                  <c:v>416.02918056397596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700096"/>
        <c:axId val="184009856"/>
      </c:scatterChart>
      <c:valAx>
        <c:axId val="183700096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4009856"/>
        <c:crosses val="autoZero"/>
        <c:crossBetween val="midCat"/>
      </c:valAx>
      <c:valAx>
        <c:axId val="184009856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837000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Fresh!$A$2:$A$96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Fresh!$C$2:$C$96</c:f>
              <c:numCache>
                <c:formatCode>General</c:formatCode>
                <c:ptCount val="95"/>
                <c:pt idx="0">
                  <c:v>22.32</c:v>
                </c:pt>
                <c:pt idx="1">
                  <c:v>23.88</c:v>
                </c:pt>
                <c:pt idx="2">
                  <c:v>25.29</c:v>
                </c:pt>
                <c:pt idx="3">
                  <c:v>26.88</c:v>
                </c:pt>
                <c:pt idx="4">
                  <c:v>28.35</c:v>
                </c:pt>
                <c:pt idx="5">
                  <c:v>29.88</c:v>
                </c:pt>
                <c:pt idx="6">
                  <c:v>31.51</c:v>
                </c:pt>
                <c:pt idx="7">
                  <c:v>33.090000000000003</c:v>
                </c:pt>
                <c:pt idx="8">
                  <c:v>34.68</c:v>
                </c:pt>
                <c:pt idx="9">
                  <c:v>36.54</c:v>
                </c:pt>
                <c:pt idx="10">
                  <c:v>38.33</c:v>
                </c:pt>
                <c:pt idx="11">
                  <c:v>40.119999999999997</c:v>
                </c:pt>
                <c:pt idx="12">
                  <c:v>42.01</c:v>
                </c:pt>
                <c:pt idx="13">
                  <c:v>43.93</c:v>
                </c:pt>
                <c:pt idx="14">
                  <c:v>45.92</c:v>
                </c:pt>
                <c:pt idx="15">
                  <c:v>47.92</c:v>
                </c:pt>
                <c:pt idx="16">
                  <c:v>49.83</c:v>
                </c:pt>
                <c:pt idx="17">
                  <c:v>51.78</c:v>
                </c:pt>
                <c:pt idx="18">
                  <c:v>53.75</c:v>
                </c:pt>
                <c:pt idx="19">
                  <c:v>33.04</c:v>
                </c:pt>
                <c:pt idx="20">
                  <c:v>34.71</c:v>
                </c:pt>
                <c:pt idx="21">
                  <c:v>36.380000000000003</c:v>
                </c:pt>
                <c:pt idx="22">
                  <c:v>38.020000000000003</c:v>
                </c:pt>
                <c:pt idx="23">
                  <c:v>39.69</c:v>
                </c:pt>
                <c:pt idx="24">
                  <c:v>41.42</c:v>
                </c:pt>
                <c:pt idx="25">
                  <c:v>43.21</c:v>
                </c:pt>
                <c:pt idx="26">
                  <c:v>45.02</c:v>
                </c:pt>
                <c:pt idx="27">
                  <c:v>46.88</c:v>
                </c:pt>
                <c:pt idx="28">
                  <c:v>48.81</c:v>
                </c:pt>
                <c:pt idx="29">
                  <c:v>50.79</c:v>
                </c:pt>
                <c:pt idx="30">
                  <c:v>52.8</c:v>
                </c:pt>
                <c:pt idx="31">
                  <c:v>54.86</c:v>
                </c:pt>
                <c:pt idx="32">
                  <c:v>56.95</c:v>
                </c:pt>
                <c:pt idx="33">
                  <c:v>59.04</c:v>
                </c:pt>
                <c:pt idx="34">
                  <c:v>61.15</c:v>
                </c:pt>
                <c:pt idx="35">
                  <c:v>63.22</c:v>
                </c:pt>
                <c:pt idx="36">
                  <c:v>65.12</c:v>
                </c:pt>
                <c:pt idx="37">
                  <c:v>66.930000000000007</c:v>
                </c:pt>
                <c:pt idx="38">
                  <c:v>45.62</c:v>
                </c:pt>
                <c:pt idx="39">
                  <c:v>47.88</c:v>
                </c:pt>
                <c:pt idx="40">
                  <c:v>49.89</c:v>
                </c:pt>
                <c:pt idx="41">
                  <c:v>51.81</c:v>
                </c:pt>
                <c:pt idx="42">
                  <c:v>53.72</c:v>
                </c:pt>
                <c:pt idx="43">
                  <c:v>55.64</c:v>
                </c:pt>
                <c:pt idx="44">
                  <c:v>57.56</c:v>
                </c:pt>
                <c:pt idx="45">
                  <c:v>59.48</c:v>
                </c:pt>
                <c:pt idx="46">
                  <c:v>61.38</c:v>
                </c:pt>
                <c:pt idx="47">
                  <c:v>63.26</c:v>
                </c:pt>
                <c:pt idx="48">
                  <c:v>65.069999999999993</c:v>
                </c:pt>
                <c:pt idx="49">
                  <c:v>66.81</c:v>
                </c:pt>
                <c:pt idx="50">
                  <c:v>68.459999999999994</c:v>
                </c:pt>
                <c:pt idx="51">
                  <c:v>70.05</c:v>
                </c:pt>
                <c:pt idx="52">
                  <c:v>71.58</c:v>
                </c:pt>
                <c:pt idx="53">
                  <c:v>73.05</c:v>
                </c:pt>
                <c:pt idx="54">
                  <c:v>74.459999999999994</c:v>
                </c:pt>
                <c:pt idx="55">
                  <c:v>75.760000000000005</c:v>
                </c:pt>
                <c:pt idx="56">
                  <c:v>77.040000000000006</c:v>
                </c:pt>
                <c:pt idx="57">
                  <c:v>59.7</c:v>
                </c:pt>
                <c:pt idx="58">
                  <c:v>61.17</c:v>
                </c:pt>
                <c:pt idx="59">
                  <c:v>62.86</c:v>
                </c:pt>
                <c:pt idx="60">
                  <c:v>65.12</c:v>
                </c:pt>
                <c:pt idx="61">
                  <c:v>67.010000000000005</c:v>
                </c:pt>
                <c:pt idx="62">
                  <c:v>68.66</c:v>
                </c:pt>
                <c:pt idx="63">
                  <c:v>70.209999999999994</c:v>
                </c:pt>
                <c:pt idx="64">
                  <c:v>71.67</c:v>
                </c:pt>
                <c:pt idx="65">
                  <c:v>73.05</c:v>
                </c:pt>
                <c:pt idx="66">
                  <c:v>74.349999999999994</c:v>
                </c:pt>
                <c:pt idx="67">
                  <c:v>75.58</c:v>
                </c:pt>
                <c:pt idx="68">
                  <c:v>76.760000000000005</c:v>
                </c:pt>
                <c:pt idx="69">
                  <c:v>77.900000000000006</c:v>
                </c:pt>
                <c:pt idx="70">
                  <c:v>79.03</c:v>
                </c:pt>
                <c:pt idx="71">
                  <c:v>80.14</c:v>
                </c:pt>
                <c:pt idx="72">
                  <c:v>81.3</c:v>
                </c:pt>
                <c:pt idx="73">
                  <c:v>82.5</c:v>
                </c:pt>
                <c:pt idx="74">
                  <c:v>83.71</c:v>
                </c:pt>
                <c:pt idx="75">
                  <c:v>0</c:v>
                </c:pt>
                <c:pt idx="76">
                  <c:v>0</c:v>
                </c:pt>
                <c:pt idx="77">
                  <c:v>78.040000000000006</c:v>
                </c:pt>
                <c:pt idx="78">
                  <c:v>74.06</c:v>
                </c:pt>
                <c:pt idx="79">
                  <c:v>75.349999999999994</c:v>
                </c:pt>
                <c:pt idx="80">
                  <c:v>76.08</c:v>
                </c:pt>
                <c:pt idx="81">
                  <c:v>77.13</c:v>
                </c:pt>
                <c:pt idx="82">
                  <c:v>78.33</c:v>
                </c:pt>
                <c:pt idx="83">
                  <c:v>79.31</c:v>
                </c:pt>
                <c:pt idx="84">
                  <c:v>80.17</c:v>
                </c:pt>
                <c:pt idx="85">
                  <c:v>81.069999999999993</c:v>
                </c:pt>
                <c:pt idx="86">
                  <c:v>81.93</c:v>
                </c:pt>
                <c:pt idx="87">
                  <c:v>82.79</c:v>
                </c:pt>
                <c:pt idx="88">
                  <c:v>83.65</c:v>
                </c:pt>
                <c:pt idx="89">
                  <c:v>84.57</c:v>
                </c:pt>
                <c:pt idx="90">
                  <c:v>85.48</c:v>
                </c:pt>
                <c:pt idx="91">
                  <c:v>86.46</c:v>
                </c:pt>
                <c:pt idx="92">
                  <c:v>87.57</c:v>
                </c:pt>
                <c:pt idx="93">
                  <c:v>88.56</c:v>
                </c:pt>
                <c:pt idx="94">
                  <c:v>89.4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Fresh!$A$2:$A$96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Fresh!$H$2:$H$96</c:f>
              <c:numCache>
                <c:formatCode>General</c:formatCode>
                <c:ptCount val="95"/>
                <c:pt idx="0">
                  <c:v>11.01032166701159</c:v>
                </c:pt>
                <c:pt idx="1">
                  <c:v>16.374170398205152</c:v>
                </c:pt>
                <c:pt idx="2">
                  <c:v>22.419593067461104</c:v>
                </c:pt>
                <c:pt idx="3">
                  <c:v>26.939522159176565</c:v>
                </c:pt>
                <c:pt idx="4">
                  <c:v>28.510234390447451</c:v>
                </c:pt>
                <c:pt idx="5">
                  <c:v>28.642711252906981</c:v>
                </c:pt>
                <c:pt idx="6">
                  <c:v>30.024500865877606</c:v>
                </c:pt>
                <c:pt idx="7">
                  <c:v>33.090995061592395</c:v>
                </c:pt>
                <c:pt idx="8">
                  <c:v>35.680442692701853</c:v>
                </c:pt>
                <c:pt idx="9">
                  <c:v>35.991433314655019</c:v>
                </c:pt>
                <c:pt idx="10">
                  <c:v>35.488596191549682</c:v>
                </c:pt>
                <c:pt idx="11">
                  <c:v>36.897723510993956</c:v>
                </c:pt>
                <c:pt idx="12">
                  <c:v>40.553360746904779</c:v>
                </c:pt>
                <c:pt idx="13">
                  <c:v>43.966228146243608</c:v>
                </c:pt>
                <c:pt idx="14">
                  <c:v>44.986205724044517</c:v>
                </c:pt>
                <c:pt idx="15">
                  <c:v>44.657324093427867</c:v>
                </c:pt>
                <c:pt idx="16">
                  <c:v>46.024988411290948</c:v>
                </c:pt>
                <c:pt idx="17">
                  <c:v>49.989581045039351</c:v>
                </c:pt>
                <c:pt idx="18">
                  <c:v>54.261882134792565</c:v>
                </c:pt>
                <c:pt idx="19">
                  <c:v>32.140792266917821</c:v>
                </c:pt>
                <c:pt idx="20">
                  <c:v>35.129476021070445</c:v>
                </c:pt>
                <c:pt idx="21">
                  <c:v>36.104911176347983</c:v>
                </c:pt>
                <c:pt idx="22">
                  <c:v>35.537640264406122</c:v>
                </c:pt>
                <c:pt idx="23">
                  <c:v>36.212524962664787</c:v>
                </c:pt>
                <c:pt idx="24">
                  <c:v>39.403484805019268</c:v>
                </c:pt>
                <c:pt idx="25">
                  <c:v>43.223342437554066</c:v>
                </c:pt>
                <c:pt idx="26">
                  <c:v>44.954359703240272</c:v>
                </c:pt>
                <c:pt idx="27">
                  <c:v>44.699028075127217</c:v>
                </c:pt>
                <c:pt idx="28">
                  <c:v>45.347011128615996</c:v>
                </c:pt>
                <c:pt idx="29">
                  <c:v>48.711511752714131</c:v>
                </c:pt>
                <c:pt idx="30">
                  <c:v>53.233219637923256</c:v>
                </c:pt>
                <c:pt idx="31">
                  <c:v>55.934836353520907</c:v>
                </c:pt>
                <c:pt idx="32">
                  <c:v>56.198648638933868</c:v>
                </c:pt>
                <c:pt idx="33">
                  <c:v>56.237136617048215</c:v>
                </c:pt>
                <c:pt idx="34">
                  <c:v>58.31063023287988</c:v>
                </c:pt>
                <c:pt idx="35">
                  <c:v>61.622278780241622</c:v>
                </c:pt>
                <c:pt idx="36">
                  <c:v>63.742194461535711</c:v>
                </c:pt>
                <c:pt idx="37">
                  <c:v>63.986378952792094</c:v>
                </c:pt>
                <c:pt idx="38">
                  <c:v>44.826581734285632</c:v>
                </c:pt>
                <c:pt idx="39">
                  <c:v>44.786988144949525</c:v>
                </c:pt>
                <c:pt idx="40">
                  <c:v>45.014678419311146</c:v>
                </c:pt>
                <c:pt idx="41">
                  <c:v>47.865985687028747</c:v>
                </c:pt>
                <c:pt idx="42">
                  <c:v>52.399127542961494</c:v>
                </c:pt>
                <c:pt idx="43">
                  <c:v>55.623603844940973</c:v>
                </c:pt>
                <c:pt idx="44">
                  <c:v>56.258022288512898</c:v>
                </c:pt>
                <c:pt idx="45">
                  <c:v>56.106154378564831</c:v>
                </c:pt>
                <c:pt idx="46">
                  <c:v>57.763838853674294</c:v>
                </c:pt>
                <c:pt idx="47">
                  <c:v>61.005215195238257</c:v>
                </c:pt>
                <c:pt idx="48">
                  <c:v>63.496244503481797</c:v>
                </c:pt>
                <c:pt idx="49">
                  <c:v>64.024985562199177</c:v>
                </c:pt>
                <c:pt idx="50">
                  <c:v>64.041765388527594</c:v>
                </c:pt>
                <c:pt idx="51">
                  <c:v>65.859737707766328</c:v>
                </c:pt>
                <c:pt idx="52">
                  <c:v>69.599088341811665</c:v>
                </c:pt>
                <c:pt idx="53">
                  <c:v>73.11556575624158</c:v>
                </c:pt>
                <c:pt idx="54">
                  <c:v>75.072845533158272</c:v>
                </c:pt>
                <c:pt idx="55">
                  <c:v>75.789790797049051</c:v>
                </c:pt>
                <c:pt idx="56">
                  <c:v>76.530928424696299</c:v>
                </c:pt>
                <c:pt idx="57">
                  <c:v>56.145564104047871</c:v>
                </c:pt>
                <c:pt idx="58">
                  <c:v>56.375475968541679</c:v>
                </c:pt>
                <c:pt idx="59">
                  <c:v>58.746228909295525</c:v>
                </c:pt>
                <c:pt idx="60">
                  <c:v>62.023175368524221</c:v>
                </c:pt>
                <c:pt idx="61">
                  <c:v>63.871538062086358</c:v>
                </c:pt>
                <c:pt idx="62">
                  <c:v>63.957078572533788</c:v>
                </c:pt>
                <c:pt idx="63">
                  <c:v>64.38452204850411</c:v>
                </c:pt>
                <c:pt idx="64">
                  <c:v>67.004174944887964</c:v>
                </c:pt>
                <c:pt idx="65">
                  <c:v>70.926501928554316</c:v>
                </c:pt>
                <c:pt idx="66">
                  <c:v>73.959978289989152</c:v>
                </c:pt>
                <c:pt idx="67">
                  <c:v>75.392191973449613</c:v>
                </c:pt>
                <c:pt idx="68">
                  <c:v>75.981191868222979</c:v>
                </c:pt>
                <c:pt idx="69">
                  <c:v>76.908257222449365</c:v>
                </c:pt>
                <c:pt idx="70">
                  <c:v>78.133200253537666</c:v>
                </c:pt>
                <c:pt idx="71">
                  <c:v>78.756809245537866</c:v>
                </c:pt>
                <c:pt idx="72">
                  <c:v>78.546762032525734</c:v>
                </c:pt>
                <c:pt idx="73">
                  <c:v>78.489424593895151</c:v>
                </c:pt>
                <c:pt idx="74">
                  <c:v>79.657372290050446</c:v>
                </c:pt>
                <c:pt idx="75">
                  <c:v>81.743677273106741</c:v>
                </c:pt>
                <c:pt idx="76">
                  <c:v>63.927658603994914</c:v>
                </c:pt>
                <c:pt idx="77">
                  <c:v>64.99648510235977</c:v>
                </c:pt>
                <c:pt idx="78">
                  <c:v>68.286168439607977</c:v>
                </c:pt>
                <c:pt idx="79">
                  <c:v>72.093691416899134</c:v>
                </c:pt>
                <c:pt idx="80">
                  <c:v>74.61560367148283</c:v>
                </c:pt>
                <c:pt idx="81">
                  <c:v>75.61827955078779</c:v>
                </c:pt>
                <c:pt idx="82">
                  <c:v>76.223599307390813</c:v>
                </c:pt>
                <c:pt idx="83">
                  <c:v>77.339219913553521</c:v>
                </c:pt>
                <c:pt idx="84">
                  <c:v>78.463160814716986</c:v>
                </c:pt>
                <c:pt idx="85">
                  <c:v>78.750169692875758</c:v>
                </c:pt>
                <c:pt idx="86">
                  <c:v>78.438455988192558</c:v>
                </c:pt>
                <c:pt idx="87">
                  <c:v>78.729264894675666</c:v>
                </c:pt>
                <c:pt idx="88">
                  <c:v>80.32589472225348</c:v>
                </c:pt>
                <c:pt idx="89">
                  <c:v>82.427286265774853</c:v>
                </c:pt>
                <c:pt idx="90">
                  <c:v>84.13405359548473</c:v>
                </c:pt>
                <c:pt idx="91">
                  <c:v>85.19030002762922</c:v>
                </c:pt>
                <c:pt idx="92">
                  <c:v>85.95874604562438</c:v>
                </c:pt>
                <c:pt idx="93">
                  <c:v>86.759480382174402</c:v>
                </c:pt>
                <c:pt idx="94">
                  <c:v>87.539006442379943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897600"/>
        <c:axId val="175899392"/>
      </c:scatterChart>
      <c:valAx>
        <c:axId val="175897600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5899392"/>
        <c:crosses val="autoZero"/>
        <c:crossBetween val="midCat"/>
      </c:valAx>
      <c:valAx>
        <c:axId val="175899392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8976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'20h'!$A$2:$A$96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'20h'!$B$2:$B$96</c:f>
              <c:numCache>
                <c:formatCode>0.00E+00</c:formatCode>
                <c:ptCount val="95"/>
                <c:pt idx="0">
                  <c:v>202700000</c:v>
                </c:pt>
                <c:pt idx="1">
                  <c:v>180760000</c:v>
                </c:pt>
                <c:pt idx="2">
                  <c:v>158890000</c:v>
                </c:pt>
                <c:pt idx="3">
                  <c:v>139970000</c:v>
                </c:pt>
                <c:pt idx="4">
                  <c:v>122020000</c:v>
                </c:pt>
                <c:pt idx="5">
                  <c:v>105610000</c:v>
                </c:pt>
                <c:pt idx="6">
                  <c:v>90975000</c:v>
                </c:pt>
                <c:pt idx="7">
                  <c:v>77799000</c:v>
                </c:pt>
                <c:pt idx="8">
                  <c:v>65991000</c:v>
                </c:pt>
                <c:pt idx="9">
                  <c:v>55544000</c:v>
                </c:pt>
                <c:pt idx="10">
                  <c:v>46441000</c:v>
                </c:pt>
                <c:pt idx="11">
                  <c:v>38480000</c:v>
                </c:pt>
                <c:pt idx="12">
                  <c:v>31642000</c:v>
                </c:pt>
                <c:pt idx="13">
                  <c:v>25862000</c:v>
                </c:pt>
                <c:pt idx="14">
                  <c:v>21018000</c:v>
                </c:pt>
                <c:pt idx="15">
                  <c:v>17044000</c:v>
                </c:pt>
                <c:pt idx="16">
                  <c:v>13845000</c:v>
                </c:pt>
                <c:pt idx="17">
                  <c:v>11127000</c:v>
                </c:pt>
                <c:pt idx="18">
                  <c:v>8869400</c:v>
                </c:pt>
                <c:pt idx="19">
                  <c:v>87343000</c:v>
                </c:pt>
                <c:pt idx="20">
                  <c:v>73570000</c:v>
                </c:pt>
                <c:pt idx="21">
                  <c:v>61728000</c:v>
                </c:pt>
                <c:pt idx="22">
                  <c:v>51425000</c:v>
                </c:pt>
                <c:pt idx="23">
                  <c:v>42627000</c:v>
                </c:pt>
                <c:pt idx="24">
                  <c:v>35022000</c:v>
                </c:pt>
                <c:pt idx="25">
                  <c:v>28537000</c:v>
                </c:pt>
                <c:pt idx="26">
                  <c:v>23125000</c:v>
                </c:pt>
                <c:pt idx="27">
                  <c:v>18586000</c:v>
                </c:pt>
                <c:pt idx="28">
                  <c:v>14790000</c:v>
                </c:pt>
                <c:pt idx="29">
                  <c:v>11678000</c:v>
                </c:pt>
                <c:pt idx="30">
                  <c:v>9140900</c:v>
                </c:pt>
                <c:pt idx="31">
                  <c:v>7079200</c:v>
                </c:pt>
                <c:pt idx="32">
                  <c:v>5413800</c:v>
                </c:pt>
                <c:pt idx="33">
                  <c:v>4094500</c:v>
                </c:pt>
                <c:pt idx="34">
                  <c:v>3047600</c:v>
                </c:pt>
                <c:pt idx="35">
                  <c:v>2232100</c:v>
                </c:pt>
                <c:pt idx="36">
                  <c:v>1634300</c:v>
                </c:pt>
                <c:pt idx="37">
                  <c:v>1196200</c:v>
                </c:pt>
                <c:pt idx="38">
                  <c:v>25510000</c:v>
                </c:pt>
                <c:pt idx="39">
                  <c:v>20524000</c:v>
                </c:pt>
                <c:pt idx="40">
                  <c:v>16224000</c:v>
                </c:pt>
                <c:pt idx="41">
                  <c:v>12687000</c:v>
                </c:pt>
                <c:pt idx="42">
                  <c:v>9824600</c:v>
                </c:pt>
                <c:pt idx="43">
                  <c:v>7530700</c:v>
                </c:pt>
                <c:pt idx="44">
                  <c:v>5718200</c:v>
                </c:pt>
                <c:pt idx="45">
                  <c:v>4298600</c:v>
                </c:pt>
                <c:pt idx="46">
                  <c:v>3200600</c:v>
                </c:pt>
                <c:pt idx="47">
                  <c:v>2357300</c:v>
                </c:pt>
                <c:pt idx="48">
                  <c:v>1721000</c:v>
                </c:pt>
                <c:pt idx="49">
                  <c:v>1244600</c:v>
                </c:pt>
                <c:pt idx="50" formatCode="General">
                  <c:v>892240</c:v>
                </c:pt>
                <c:pt idx="51" formatCode="General">
                  <c:v>632420</c:v>
                </c:pt>
                <c:pt idx="52" formatCode="General">
                  <c:v>441820</c:v>
                </c:pt>
                <c:pt idx="53" formatCode="General">
                  <c:v>304040</c:v>
                </c:pt>
                <c:pt idx="54" formatCode="General">
                  <c:v>208410</c:v>
                </c:pt>
                <c:pt idx="55" formatCode="General">
                  <c:v>143400</c:v>
                </c:pt>
                <c:pt idx="56" formatCode="General">
                  <c:v>96869</c:v>
                </c:pt>
                <c:pt idx="57">
                  <c:v>5699000</c:v>
                </c:pt>
                <c:pt idx="58">
                  <c:v>4426700</c:v>
                </c:pt>
                <c:pt idx="59">
                  <c:v>3271100</c:v>
                </c:pt>
                <c:pt idx="60">
                  <c:v>2385400</c:v>
                </c:pt>
                <c:pt idx="61">
                  <c:v>1721500</c:v>
                </c:pt>
                <c:pt idx="62">
                  <c:v>1230700</c:v>
                </c:pt>
                <c:pt idx="63" formatCode="General">
                  <c:v>871760</c:v>
                </c:pt>
                <c:pt idx="64" formatCode="General">
                  <c:v>611870</c:v>
                </c:pt>
                <c:pt idx="65" formatCode="General">
                  <c:v>426190</c:v>
                </c:pt>
                <c:pt idx="66" formatCode="General">
                  <c:v>294500</c:v>
                </c:pt>
                <c:pt idx="67" formatCode="General">
                  <c:v>201920</c:v>
                </c:pt>
                <c:pt idx="68" formatCode="General">
                  <c:v>137410</c:v>
                </c:pt>
                <c:pt idx="69" formatCode="General">
                  <c:v>92707</c:v>
                </c:pt>
                <c:pt idx="70" formatCode="General">
                  <c:v>61955</c:v>
                </c:pt>
                <c:pt idx="71" formatCode="General">
                  <c:v>40867</c:v>
                </c:pt>
                <c:pt idx="72" formatCode="General">
                  <c:v>26585</c:v>
                </c:pt>
                <c:pt idx="73" formatCode="General">
                  <c:v>17240</c:v>
                </c:pt>
                <c:pt idx="74" formatCode="General">
                  <c:v>11183</c:v>
                </c:pt>
                <c:pt idx="75" formatCode="General">
                  <c:v>7132.7</c:v>
                </c:pt>
                <c:pt idx="76">
                  <c:v>1077700</c:v>
                </c:pt>
                <c:pt idx="77" formatCode="General">
                  <c:v>784350</c:v>
                </c:pt>
                <c:pt idx="78" formatCode="General">
                  <c:v>588660</c:v>
                </c:pt>
                <c:pt idx="79" formatCode="General">
                  <c:v>416950</c:v>
                </c:pt>
                <c:pt idx="80" formatCode="General">
                  <c:v>287630</c:v>
                </c:pt>
                <c:pt idx="81" formatCode="General">
                  <c:v>196270</c:v>
                </c:pt>
                <c:pt idx="82" formatCode="General">
                  <c:v>132750</c:v>
                </c:pt>
                <c:pt idx="83" formatCode="General">
                  <c:v>89194</c:v>
                </c:pt>
                <c:pt idx="84" formatCode="General">
                  <c:v>59547</c:v>
                </c:pt>
                <c:pt idx="85" formatCode="General">
                  <c:v>39531</c:v>
                </c:pt>
                <c:pt idx="86" formatCode="General">
                  <c:v>26098</c:v>
                </c:pt>
                <c:pt idx="87" formatCode="General">
                  <c:v>17118</c:v>
                </c:pt>
                <c:pt idx="88" formatCode="General">
                  <c:v>11158</c:v>
                </c:pt>
                <c:pt idx="89" formatCode="General">
                  <c:v>7215</c:v>
                </c:pt>
                <c:pt idx="90" formatCode="General">
                  <c:v>4610.6000000000004</c:v>
                </c:pt>
                <c:pt idx="91" formatCode="General">
                  <c:v>2912</c:v>
                </c:pt>
                <c:pt idx="92" formatCode="General">
                  <c:v>1836.4</c:v>
                </c:pt>
                <c:pt idx="93" formatCode="General">
                  <c:v>1160.5</c:v>
                </c:pt>
                <c:pt idx="94" formatCode="General">
                  <c:v>725.89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'20h'!$A$2:$A$96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'20h'!$G$2:$G$96</c:f>
              <c:numCache>
                <c:formatCode>General</c:formatCode>
                <c:ptCount val="95"/>
                <c:pt idx="0">
                  <c:v>200135920.56558046</c:v>
                </c:pt>
                <c:pt idx="1">
                  <c:v>189618528.05943611</c:v>
                </c:pt>
                <c:pt idx="2">
                  <c:v>170686514.12541282</c:v>
                </c:pt>
                <c:pt idx="3">
                  <c:v>146064860.58603615</c:v>
                </c:pt>
                <c:pt idx="4">
                  <c:v>123400587.43583439</c:v>
                </c:pt>
                <c:pt idx="5">
                  <c:v>107149086.44678229</c:v>
                </c:pt>
                <c:pt idx="6">
                  <c:v>94568939.59003818</c:v>
                </c:pt>
                <c:pt idx="7">
                  <c:v>81486830.202638015</c:v>
                </c:pt>
                <c:pt idx="8">
                  <c:v>67345247.594849765</c:v>
                </c:pt>
                <c:pt idx="9">
                  <c:v>55529476.634775363</c:v>
                </c:pt>
                <c:pt idx="10">
                  <c:v>47175027.829123303</c:v>
                </c:pt>
                <c:pt idx="11">
                  <c:v>40665569.655674316</c:v>
                </c:pt>
                <c:pt idx="12">
                  <c:v>34007668.77599173</c:v>
                </c:pt>
                <c:pt idx="13">
                  <c:v>27049473.224714115</c:v>
                </c:pt>
                <c:pt idx="14">
                  <c:v>21088824.076901969</c:v>
                </c:pt>
                <c:pt idx="15">
                  <c:v>16996291.789486628</c:v>
                </c:pt>
                <c:pt idx="16">
                  <c:v>14026871.925478533</c:v>
                </c:pt>
                <c:pt idx="17">
                  <c:v>11282506.221583759</c:v>
                </c:pt>
                <c:pt idx="18">
                  <c:v>8579167.984959079</c:v>
                </c:pt>
                <c:pt idx="19">
                  <c:v>85403099.10554935</c:v>
                </c:pt>
                <c:pt idx="20">
                  <c:v>71433181.12373279</c:v>
                </c:pt>
                <c:pt idx="21">
                  <c:v>58539411.777674675</c:v>
                </c:pt>
                <c:pt idx="22">
                  <c:v>49243822.23530063</c:v>
                </c:pt>
                <c:pt idx="23">
                  <c:v>42471067.967787802</c:v>
                </c:pt>
                <c:pt idx="24">
                  <c:v>35967869.879614823</c:v>
                </c:pt>
                <c:pt idx="25">
                  <c:v>28912141.549272034</c:v>
                </c:pt>
                <c:pt idx="26">
                  <c:v>22563089.296845708</c:v>
                </c:pt>
                <c:pt idx="27">
                  <c:v>17955040.63991648</c:v>
                </c:pt>
                <c:pt idx="28">
                  <c:v>14807490.281840682</c:v>
                </c:pt>
                <c:pt idx="29">
                  <c:v>12055920.46515966</c:v>
                </c:pt>
                <c:pt idx="30">
                  <c:v>9300816.0482185017</c:v>
                </c:pt>
                <c:pt idx="31">
                  <c:v>6939230.881889021</c:v>
                </c:pt>
                <c:pt idx="32">
                  <c:v>5260729.059446035</c:v>
                </c:pt>
                <c:pt idx="33">
                  <c:v>4106837.8107573604</c:v>
                </c:pt>
                <c:pt idx="34">
                  <c:v>3197960.990913033</c:v>
                </c:pt>
                <c:pt idx="35">
                  <c:v>2369546.496064967</c:v>
                </c:pt>
                <c:pt idx="36">
                  <c:v>1684096.7448489601</c:v>
                </c:pt>
                <c:pt idx="37">
                  <c:v>1193761.5435472094</c:v>
                </c:pt>
                <c:pt idx="38">
                  <c:v>23701801.821029052</c:v>
                </c:pt>
                <c:pt idx="39">
                  <c:v>18767197.998062052</c:v>
                </c:pt>
                <c:pt idx="40">
                  <c:v>15371653.826740671</c:v>
                </c:pt>
                <c:pt idx="41">
                  <c:v>12597938.678325525</c:v>
                </c:pt>
                <c:pt idx="42">
                  <c:v>9835356.0054545384</c:v>
                </c:pt>
                <c:pt idx="43">
                  <c:v>7353325.2951150481</c:v>
                </c:pt>
                <c:pt idx="44">
                  <c:v>5524646.2352392608</c:v>
                </c:pt>
                <c:pt idx="45">
                  <c:v>4301612.1712548109</c:v>
                </c:pt>
                <c:pt idx="46">
                  <c:v>3360042.5171491341</c:v>
                </c:pt>
                <c:pt idx="47">
                  <c:v>2522461.475474461</c:v>
                </c:pt>
                <c:pt idx="48">
                  <c:v>1801788.22601548</c:v>
                </c:pt>
                <c:pt idx="49">
                  <c:v>1272976.3464956405</c:v>
                </c:pt>
                <c:pt idx="50">
                  <c:v>926112.36313332757</c:v>
                </c:pt>
                <c:pt idx="51">
                  <c:v>683174.53343474516</c:v>
                </c:pt>
                <c:pt idx="52">
                  <c:v>486118.28157118114</c:v>
                </c:pt>
                <c:pt idx="53">
                  <c:v>332697.15153918567</c:v>
                </c:pt>
                <c:pt idx="54">
                  <c:v>223969.87727870687</c:v>
                </c:pt>
                <c:pt idx="55">
                  <c:v>152786.04128705678</c:v>
                </c:pt>
                <c:pt idx="56">
                  <c:v>105062.74640628239</c:v>
                </c:pt>
                <c:pt idx="57">
                  <c:v>5070394.5148854759</c:v>
                </c:pt>
                <c:pt idx="58">
                  <c:v>3980052.4160551489</c:v>
                </c:pt>
                <c:pt idx="59">
                  <c:v>3079588.5878999466</c:v>
                </c:pt>
                <c:pt idx="60">
                  <c:v>2266041.4937888389</c:v>
                </c:pt>
                <c:pt idx="61">
                  <c:v>1603001.9126158725</c:v>
                </c:pt>
                <c:pt idx="62">
                  <c:v>1142223.1735052001</c:v>
                </c:pt>
                <c:pt idx="63">
                  <c:v>836467.00408494787</c:v>
                </c:pt>
                <c:pt idx="64">
                  <c:v>611772.16237806005</c:v>
                </c:pt>
                <c:pt idx="65">
                  <c:v>428697.07273568574</c:v>
                </c:pt>
                <c:pt idx="66">
                  <c:v>291521.94522040611</c:v>
                </c:pt>
                <c:pt idx="67">
                  <c:v>196765.18145491887</c:v>
                </c:pt>
                <c:pt idx="68">
                  <c:v>134546.16897186066</c:v>
                </c:pt>
                <c:pt idx="69">
                  <c:v>92705.329425538832</c:v>
                </c:pt>
                <c:pt idx="70">
                  <c:v>62709.416509555725</c:v>
                </c:pt>
                <c:pt idx="71">
                  <c:v>41270.368250099615</c:v>
                </c:pt>
                <c:pt idx="72">
                  <c:v>27282.591148562497</c:v>
                </c:pt>
                <c:pt idx="73">
                  <c:v>18282.459116869628</c:v>
                </c:pt>
                <c:pt idx="74">
                  <c:v>12289.663829242452</c:v>
                </c:pt>
                <c:pt idx="75">
                  <c:v>8067.9438300889351</c:v>
                </c:pt>
                <c:pt idx="76">
                  <c:v>1026123.7282617694</c:v>
                </c:pt>
                <c:pt idx="77">
                  <c:v>755958.08991880715</c:v>
                </c:pt>
                <c:pt idx="78">
                  <c:v>546097.73593034653</c:v>
                </c:pt>
                <c:pt idx="79">
                  <c:v>378456.71180395503</c:v>
                </c:pt>
                <c:pt idx="80">
                  <c:v>254866.41882187661</c:v>
                </c:pt>
                <c:pt idx="81">
                  <c:v>172600.94377115977</c:v>
                </c:pt>
                <c:pt idx="82">
                  <c:v>118733.64552760158</c:v>
                </c:pt>
                <c:pt idx="83">
                  <c:v>81313.156144923909</c:v>
                </c:pt>
                <c:pt idx="84">
                  <c:v>54170.808501244472</c:v>
                </c:pt>
                <c:pt idx="85">
                  <c:v>35841.491285991491</c:v>
                </c:pt>
                <c:pt idx="86">
                  <c:v>23744.930365859582</c:v>
                </c:pt>
                <c:pt idx="87">
                  <c:v>16002.848170969497</c:v>
                </c:pt>
                <c:pt idx="88">
                  <c:v>10672.472201953682</c:v>
                </c:pt>
                <c:pt idx="89">
                  <c:v>6995.1132871449126</c:v>
                </c:pt>
                <c:pt idx="90">
                  <c:v>4465.5754791187301</c:v>
                </c:pt>
                <c:pt idx="91">
                  <c:v>2844.5905256967594</c:v>
                </c:pt>
                <c:pt idx="92">
                  <c:v>1811.4039984287872</c:v>
                </c:pt>
                <c:pt idx="93">
                  <c:v>1152.5466297460291</c:v>
                </c:pt>
                <c:pt idx="94">
                  <c:v>725.75788674989144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963136"/>
        <c:axId val="176108288"/>
      </c:scatterChart>
      <c:valAx>
        <c:axId val="175963136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6108288"/>
        <c:crosses val="autoZero"/>
        <c:crossBetween val="midCat"/>
      </c:valAx>
      <c:valAx>
        <c:axId val="176108288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759631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'40h'!$A$2:$A$96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'40h'!$B$2:$B$96</c:f>
              <c:numCache>
                <c:formatCode>0.00E+00</c:formatCode>
                <c:ptCount val="95"/>
                <c:pt idx="0">
                  <c:v>204550000</c:v>
                </c:pt>
                <c:pt idx="1">
                  <c:v>182800000</c:v>
                </c:pt>
                <c:pt idx="2">
                  <c:v>162590000</c:v>
                </c:pt>
                <c:pt idx="3">
                  <c:v>143890000</c:v>
                </c:pt>
                <c:pt idx="4">
                  <c:v>126520000</c:v>
                </c:pt>
                <c:pt idx="5">
                  <c:v>110830000</c:v>
                </c:pt>
                <c:pt idx="6">
                  <c:v>96079000</c:v>
                </c:pt>
                <c:pt idx="7">
                  <c:v>83018000</c:v>
                </c:pt>
                <c:pt idx="8">
                  <c:v>71178000</c:v>
                </c:pt>
                <c:pt idx="9">
                  <c:v>60728000</c:v>
                </c:pt>
                <c:pt idx="10">
                  <c:v>51413000</c:v>
                </c:pt>
                <c:pt idx="11">
                  <c:v>43141000</c:v>
                </c:pt>
                <c:pt idx="12">
                  <c:v>36037000</c:v>
                </c:pt>
                <c:pt idx="13">
                  <c:v>29907000</c:v>
                </c:pt>
                <c:pt idx="14">
                  <c:v>24728000</c:v>
                </c:pt>
                <c:pt idx="15">
                  <c:v>20416000</c:v>
                </c:pt>
                <c:pt idx="16">
                  <c:v>16878000</c:v>
                </c:pt>
                <c:pt idx="17">
                  <c:v>13835000</c:v>
                </c:pt>
                <c:pt idx="18">
                  <c:v>11251000</c:v>
                </c:pt>
                <c:pt idx="19">
                  <c:v>93717000</c:v>
                </c:pt>
                <c:pt idx="20">
                  <c:v>79869000</c:v>
                </c:pt>
                <c:pt idx="21">
                  <c:v>67816000</c:v>
                </c:pt>
                <c:pt idx="22">
                  <c:v>57345000</c:v>
                </c:pt>
                <c:pt idx="23">
                  <c:v>48159000</c:v>
                </c:pt>
                <c:pt idx="24">
                  <c:v>40198000</c:v>
                </c:pt>
                <c:pt idx="25">
                  <c:v>33325000</c:v>
                </c:pt>
                <c:pt idx="26">
                  <c:v>27471000</c:v>
                </c:pt>
                <c:pt idx="27">
                  <c:v>22432000</c:v>
                </c:pt>
                <c:pt idx="28">
                  <c:v>18195000</c:v>
                </c:pt>
                <c:pt idx="29">
                  <c:v>14658000</c:v>
                </c:pt>
                <c:pt idx="30">
                  <c:v>11718000</c:v>
                </c:pt>
                <c:pt idx="31">
                  <c:v>9284800</c:v>
                </c:pt>
                <c:pt idx="32">
                  <c:v>7279600</c:v>
                </c:pt>
                <c:pt idx="33">
                  <c:v>5637700</c:v>
                </c:pt>
                <c:pt idx="34">
                  <c:v>4308300</c:v>
                </c:pt>
                <c:pt idx="35">
                  <c:v>3241600</c:v>
                </c:pt>
                <c:pt idx="36">
                  <c:v>2434700</c:v>
                </c:pt>
                <c:pt idx="37">
                  <c:v>1830400</c:v>
                </c:pt>
                <c:pt idx="38">
                  <c:v>29732000</c:v>
                </c:pt>
                <c:pt idx="39">
                  <c:v>24522000</c:v>
                </c:pt>
                <c:pt idx="40">
                  <c:v>19820000</c:v>
                </c:pt>
                <c:pt idx="41">
                  <c:v>15829000</c:v>
                </c:pt>
                <c:pt idx="42">
                  <c:v>12517000</c:v>
                </c:pt>
                <c:pt idx="43">
                  <c:v>9808900</c:v>
                </c:pt>
                <c:pt idx="44">
                  <c:v>7611400</c:v>
                </c:pt>
                <c:pt idx="45">
                  <c:v>5851200</c:v>
                </c:pt>
                <c:pt idx="46">
                  <c:v>4456700</c:v>
                </c:pt>
                <c:pt idx="47">
                  <c:v>3369800</c:v>
                </c:pt>
                <c:pt idx="48">
                  <c:v>2526400</c:v>
                </c:pt>
                <c:pt idx="49">
                  <c:v>1875600</c:v>
                </c:pt>
                <c:pt idx="50">
                  <c:v>1379400</c:v>
                </c:pt>
                <c:pt idx="51">
                  <c:v>1004100</c:v>
                </c:pt>
                <c:pt idx="52" formatCode="General">
                  <c:v>722110</c:v>
                </c:pt>
                <c:pt idx="53" formatCode="General">
                  <c:v>510210</c:v>
                </c:pt>
                <c:pt idx="54" formatCode="General">
                  <c:v>357790</c:v>
                </c:pt>
                <c:pt idx="55" formatCode="General">
                  <c:v>252650</c:v>
                </c:pt>
                <c:pt idx="56" formatCode="General">
                  <c:v>175210</c:v>
                </c:pt>
                <c:pt idx="57">
                  <c:v>7141000</c:v>
                </c:pt>
                <c:pt idx="58">
                  <c:v>5743900</c:v>
                </c:pt>
                <c:pt idx="59">
                  <c:v>4405800</c:v>
                </c:pt>
                <c:pt idx="60">
                  <c:v>3301900</c:v>
                </c:pt>
                <c:pt idx="61">
                  <c:v>2441000</c:v>
                </c:pt>
                <c:pt idx="62">
                  <c:v>1788500</c:v>
                </c:pt>
                <c:pt idx="63">
                  <c:v>1299100</c:v>
                </c:pt>
                <c:pt idx="64" formatCode="General">
                  <c:v>934040</c:v>
                </c:pt>
                <c:pt idx="65" formatCode="General">
                  <c:v>666850</c:v>
                </c:pt>
                <c:pt idx="66" formatCode="General">
                  <c:v>471890</c:v>
                </c:pt>
                <c:pt idx="67" formatCode="General">
                  <c:v>331390</c:v>
                </c:pt>
                <c:pt idx="68" formatCode="General">
                  <c:v>230770</c:v>
                </c:pt>
                <c:pt idx="69" formatCode="General">
                  <c:v>159360</c:v>
                </c:pt>
                <c:pt idx="70" formatCode="General">
                  <c:v>108980</c:v>
                </c:pt>
                <c:pt idx="71" formatCode="General">
                  <c:v>73483</c:v>
                </c:pt>
                <c:pt idx="72" formatCode="General">
                  <c:v>48872</c:v>
                </c:pt>
                <c:pt idx="73" formatCode="General">
                  <c:v>32376</c:v>
                </c:pt>
                <c:pt idx="74" formatCode="General">
                  <c:v>21466</c:v>
                </c:pt>
                <c:pt idx="75" formatCode="General">
                  <c:v>14007</c:v>
                </c:pt>
                <c:pt idx="76">
                  <c:v>1513500</c:v>
                </c:pt>
                <c:pt idx="77">
                  <c:v>1171400</c:v>
                </c:pt>
                <c:pt idx="78" formatCode="General">
                  <c:v>872030</c:v>
                </c:pt>
                <c:pt idx="79" formatCode="General">
                  <c:v>627980</c:v>
                </c:pt>
                <c:pt idx="80" formatCode="General">
                  <c:v>442520</c:v>
                </c:pt>
                <c:pt idx="81" formatCode="General">
                  <c:v>308240</c:v>
                </c:pt>
                <c:pt idx="82" formatCode="General">
                  <c:v>212850</c:v>
                </c:pt>
                <c:pt idx="83" formatCode="General">
                  <c:v>145850</c:v>
                </c:pt>
                <c:pt idx="84" formatCode="General">
                  <c:v>99273</c:v>
                </c:pt>
                <c:pt idx="85" formatCode="General">
                  <c:v>67127</c:v>
                </c:pt>
                <c:pt idx="86" formatCode="General">
                  <c:v>45095</c:v>
                </c:pt>
                <c:pt idx="87" formatCode="General">
                  <c:v>30108</c:v>
                </c:pt>
                <c:pt idx="88" formatCode="General">
                  <c:v>19955</c:v>
                </c:pt>
                <c:pt idx="89" formatCode="General">
                  <c:v>13115</c:v>
                </c:pt>
                <c:pt idx="90" formatCode="General">
                  <c:v>8510.9</c:v>
                </c:pt>
                <c:pt idx="91" formatCode="General">
                  <c:v>5457.5</c:v>
                </c:pt>
                <c:pt idx="92" formatCode="General">
                  <c:v>3485.4</c:v>
                </c:pt>
                <c:pt idx="93" formatCode="General">
                  <c:v>2226.6</c:v>
                </c:pt>
                <c:pt idx="94" formatCode="General">
                  <c:v>1402.6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'40h'!$A$2:$A$96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'40h'!$G$2:$G$96</c:f>
              <c:numCache>
                <c:formatCode>General</c:formatCode>
                <c:ptCount val="95"/>
                <c:pt idx="0">
                  <c:v>201159749.80874732</c:v>
                </c:pt>
                <c:pt idx="1">
                  <c:v>190906855.72318047</c:v>
                </c:pt>
                <c:pt idx="2">
                  <c:v>172497138.57766417</c:v>
                </c:pt>
                <c:pt idx="3">
                  <c:v>148669167.74275681</c:v>
                </c:pt>
                <c:pt idx="4">
                  <c:v>126878440.49724944</c:v>
                </c:pt>
                <c:pt idx="5">
                  <c:v>111289236.7776576</c:v>
                </c:pt>
                <c:pt idx="6">
                  <c:v>99077843.193407267</c:v>
                </c:pt>
                <c:pt idx="7">
                  <c:v>86197145.338234812</c:v>
                </c:pt>
                <c:pt idx="8">
                  <c:v>72271962.770128116</c:v>
                </c:pt>
                <c:pt idx="9">
                  <c:v>60728717.176665962</c:v>
                </c:pt>
                <c:pt idx="10">
                  <c:v>52546102.780665852</c:v>
                </c:pt>
                <c:pt idx="11">
                  <c:v>45933169.327888511</c:v>
                </c:pt>
                <c:pt idx="12">
                  <c:v>38885273.328028649</c:v>
                </c:pt>
                <c:pt idx="13">
                  <c:v>31434104.563885279</c:v>
                </c:pt>
                <c:pt idx="14">
                  <c:v>25090374.35084676</c:v>
                </c:pt>
                <c:pt idx="15">
                  <c:v>20737682.865917683</c:v>
                </c:pt>
                <c:pt idx="16">
                  <c:v>17456561.792918313</c:v>
                </c:pt>
                <c:pt idx="17">
                  <c:v>14247481.269220924</c:v>
                </c:pt>
                <c:pt idx="18">
                  <c:v>11005336.866984783</c:v>
                </c:pt>
                <c:pt idx="19">
                  <c:v>90061673.486865744</c:v>
                </c:pt>
                <c:pt idx="20">
                  <c:v>76287417.008759439</c:v>
                </c:pt>
                <c:pt idx="21">
                  <c:v>63661695.144406967</c:v>
                </c:pt>
                <c:pt idx="22">
                  <c:v>54588758.250196405</c:v>
                </c:pt>
                <c:pt idx="23">
                  <c:v>47800877.175308913</c:v>
                </c:pt>
                <c:pt idx="24">
                  <c:v>40977686.172687866</c:v>
                </c:pt>
                <c:pt idx="25">
                  <c:v>33427246.176571622</c:v>
                </c:pt>
                <c:pt idx="26">
                  <c:v>26654007.789325632</c:v>
                </c:pt>
                <c:pt idx="27">
                  <c:v>21764648.97866625</c:v>
                </c:pt>
                <c:pt idx="28">
                  <c:v>18338891.023536202</c:v>
                </c:pt>
                <c:pt idx="29">
                  <c:v>15165154.009750843</c:v>
                </c:pt>
                <c:pt idx="30">
                  <c:v>11873120.804181457</c:v>
                </c:pt>
                <c:pt idx="31">
                  <c:v>9036514.2328394968</c:v>
                </c:pt>
                <c:pt idx="32">
                  <c:v>7029273.0505999327</c:v>
                </c:pt>
                <c:pt idx="33">
                  <c:v>5625387.7420626599</c:v>
                </c:pt>
                <c:pt idx="34">
                  <c:v>4458568.4845657162</c:v>
                </c:pt>
                <c:pt idx="35">
                  <c:v>3349446.1988870655</c:v>
                </c:pt>
                <c:pt idx="36">
                  <c:v>2420234.4753529816</c:v>
                </c:pt>
                <c:pt idx="37">
                  <c:v>1756993.2221376158</c:v>
                </c:pt>
                <c:pt idx="38">
                  <c:v>27864012.433740146</c:v>
                </c:pt>
                <c:pt idx="39">
                  <c:v>22629049.617533464</c:v>
                </c:pt>
                <c:pt idx="40">
                  <c:v>18966933.464403205</c:v>
                </c:pt>
                <c:pt idx="41">
                  <c:v>15803087.043976411</c:v>
                </c:pt>
                <c:pt idx="42">
                  <c:v>12515465.903027702</c:v>
                </c:pt>
                <c:pt idx="43">
                  <c:v>9532824.596146524</c:v>
                </c:pt>
                <c:pt idx="44">
                  <c:v>7345186.4130858742</c:v>
                </c:pt>
                <c:pt idx="45">
                  <c:v>5866960.9183903346</c:v>
                </c:pt>
                <c:pt idx="46">
                  <c:v>4671389.6479037134</c:v>
                </c:pt>
                <c:pt idx="47">
                  <c:v>3556048.5692701107</c:v>
                </c:pt>
                <c:pt idx="48">
                  <c:v>2579786.145399014</c:v>
                </c:pt>
                <c:pt idx="49">
                  <c:v>1864051.0188641755</c:v>
                </c:pt>
                <c:pt idx="50">
                  <c:v>1393073.252584724</c:v>
                </c:pt>
                <c:pt idx="51">
                  <c:v>1051630.6907208718</c:v>
                </c:pt>
                <c:pt idx="52">
                  <c:v>760985.9094937091</c:v>
                </c:pt>
                <c:pt idx="53">
                  <c:v>528782.40806769568</c:v>
                </c:pt>
                <c:pt idx="54">
                  <c:v>363453.91406681348</c:v>
                </c:pt>
                <c:pt idx="55">
                  <c:v>255047.56049328926</c:v>
                </c:pt>
                <c:pt idx="56">
                  <c:v>180445.3619360351</c:v>
                </c:pt>
                <c:pt idx="57">
                  <c:v>6800872.2624391904</c:v>
                </c:pt>
                <c:pt idx="58">
                  <c:v>5466630.3951506447</c:v>
                </c:pt>
                <c:pt idx="59">
                  <c:v>4302049.9026432578</c:v>
                </c:pt>
                <c:pt idx="60">
                  <c:v>3209338.8737035929</c:v>
                </c:pt>
                <c:pt idx="61">
                  <c:v>2310372.9581887098</c:v>
                </c:pt>
                <c:pt idx="62">
                  <c:v>1687280.6348651738</c:v>
                </c:pt>
                <c:pt idx="63">
                  <c:v>1269010.0758737496</c:v>
                </c:pt>
                <c:pt idx="64">
                  <c:v>947686.89409348508</c:v>
                </c:pt>
                <c:pt idx="65">
                  <c:v>674442.91664136609</c:v>
                </c:pt>
                <c:pt idx="66">
                  <c:v>466149.53499617759</c:v>
                </c:pt>
                <c:pt idx="67">
                  <c:v>322120.93324721872</c:v>
                </c:pt>
                <c:pt idx="68">
                  <c:v>226906.25848911898</c:v>
                </c:pt>
                <c:pt idx="69">
                  <c:v>160448.6095121899</c:v>
                </c:pt>
                <c:pt idx="70">
                  <c:v>110387.47813129664</c:v>
                </c:pt>
                <c:pt idx="71">
                  <c:v>73474.163422950311</c:v>
                </c:pt>
                <c:pt idx="72">
                  <c:v>49078.294834763568</c:v>
                </c:pt>
                <c:pt idx="73">
                  <c:v>33268.205590750702</c:v>
                </c:pt>
                <c:pt idx="74">
                  <c:v>22596.914597929026</c:v>
                </c:pt>
                <c:pt idx="75">
                  <c:v>14949.303889266665</c:v>
                </c:pt>
                <c:pt idx="76">
                  <c:v>1529788.1499304646</c:v>
                </c:pt>
                <c:pt idx="77">
                  <c:v>1155789.9703094398</c:v>
                </c:pt>
                <c:pt idx="78">
                  <c:v>850640.27543627564</c:v>
                </c:pt>
                <c:pt idx="79">
                  <c:v>598317.23398561683</c:v>
                </c:pt>
                <c:pt idx="80">
                  <c:v>410405.4048285787</c:v>
                </c:pt>
                <c:pt idx="81">
                  <c:v>285347.03192262974</c:v>
                </c:pt>
                <c:pt idx="82">
                  <c:v>202178.97282656969</c:v>
                </c:pt>
                <c:pt idx="83">
                  <c:v>141688.03643297974</c:v>
                </c:pt>
                <c:pt idx="84">
                  <c:v>95776.249957841108</c:v>
                </c:pt>
                <c:pt idx="85">
                  <c:v>64026.716298355321</c:v>
                </c:pt>
                <c:pt idx="86">
                  <c:v>42879.996435303154</c:v>
                </c:pt>
                <c:pt idx="87">
                  <c:v>29230.373415998802</c:v>
                </c:pt>
                <c:pt idx="88">
                  <c:v>19680.965651581144</c:v>
                </c:pt>
                <c:pt idx="89">
                  <c:v>12989.074123106468</c:v>
                </c:pt>
                <c:pt idx="90">
                  <c:v>8350.1097837748148</c:v>
                </c:pt>
                <c:pt idx="91">
                  <c:v>5371.2506818828406</c:v>
                </c:pt>
                <c:pt idx="92">
                  <c:v>3464.2702845234353</c:v>
                </c:pt>
                <c:pt idx="93">
                  <c:v>2230.3902263753093</c:v>
                </c:pt>
                <c:pt idx="94">
                  <c:v>1415.5458411922998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319488"/>
        <c:axId val="176325376"/>
      </c:scatterChart>
      <c:valAx>
        <c:axId val="176319488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6325376"/>
        <c:crosses val="autoZero"/>
        <c:crossBetween val="midCat"/>
      </c:valAx>
      <c:valAx>
        <c:axId val="176325376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763194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'80h'!$A$2:$A$96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'80h'!$B$2:$B$96</c:f>
              <c:numCache>
                <c:formatCode>0.00E+00</c:formatCode>
                <c:ptCount val="95"/>
                <c:pt idx="0">
                  <c:v>210370000</c:v>
                </c:pt>
                <c:pt idx="1">
                  <c:v>189020000</c:v>
                </c:pt>
                <c:pt idx="2">
                  <c:v>169460000</c:v>
                </c:pt>
                <c:pt idx="3">
                  <c:v>151270000</c:v>
                </c:pt>
                <c:pt idx="4">
                  <c:v>134340000</c:v>
                </c:pt>
                <c:pt idx="5">
                  <c:v>118530000</c:v>
                </c:pt>
                <c:pt idx="6">
                  <c:v>104340000</c:v>
                </c:pt>
                <c:pt idx="7">
                  <c:v>90930000</c:v>
                </c:pt>
                <c:pt idx="8">
                  <c:v>79129000</c:v>
                </c:pt>
                <c:pt idx="9">
                  <c:v>68318000</c:v>
                </c:pt>
                <c:pt idx="10">
                  <c:v>58653000</c:v>
                </c:pt>
                <c:pt idx="11">
                  <c:v>49954000</c:v>
                </c:pt>
                <c:pt idx="12">
                  <c:v>42395000</c:v>
                </c:pt>
                <c:pt idx="13">
                  <c:v>35729000</c:v>
                </c:pt>
                <c:pt idx="14">
                  <c:v>29980000</c:v>
                </c:pt>
                <c:pt idx="15">
                  <c:v>25104000</c:v>
                </c:pt>
                <c:pt idx="16">
                  <c:v>21067000</c:v>
                </c:pt>
                <c:pt idx="17">
                  <c:v>17590000</c:v>
                </c:pt>
                <c:pt idx="18">
                  <c:v>14629000</c:v>
                </c:pt>
                <c:pt idx="19">
                  <c:v>101450000</c:v>
                </c:pt>
                <c:pt idx="20">
                  <c:v>87442000</c:v>
                </c:pt>
                <c:pt idx="21">
                  <c:v>75157000</c:v>
                </c:pt>
                <c:pt idx="22">
                  <c:v>64456000</c:v>
                </c:pt>
                <c:pt idx="23">
                  <c:v>54874000</c:v>
                </c:pt>
                <c:pt idx="24">
                  <c:v>46521000</c:v>
                </c:pt>
                <c:pt idx="25">
                  <c:v>39190000</c:v>
                </c:pt>
                <c:pt idx="26">
                  <c:v>32780000</c:v>
                </c:pt>
                <c:pt idx="27">
                  <c:v>27262000</c:v>
                </c:pt>
                <c:pt idx="28">
                  <c:v>22529000</c:v>
                </c:pt>
                <c:pt idx="29">
                  <c:v>18470000</c:v>
                </c:pt>
                <c:pt idx="30">
                  <c:v>15054000</c:v>
                </c:pt>
                <c:pt idx="31">
                  <c:v>12186000</c:v>
                </c:pt>
                <c:pt idx="32">
                  <c:v>9784200</c:v>
                </c:pt>
                <c:pt idx="33">
                  <c:v>7785800</c:v>
                </c:pt>
                <c:pt idx="34">
                  <c:v>6122000</c:v>
                </c:pt>
                <c:pt idx="35">
                  <c:v>4752100</c:v>
                </c:pt>
                <c:pt idx="36">
                  <c:v>3675400</c:v>
                </c:pt>
                <c:pt idx="37">
                  <c:v>2835400</c:v>
                </c:pt>
                <c:pt idx="38">
                  <c:v>35884000</c:v>
                </c:pt>
                <c:pt idx="39">
                  <c:v>29274000</c:v>
                </c:pt>
                <c:pt idx="40">
                  <c:v>23822000</c:v>
                </c:pt>
                <c:pt idx="41">
                  <c:v>19320000</c:v>
                </c:pt>
                <c:pt idx="42">
                  <c:v>15582000</c:v>
                </c:pt>
                <c:pt idx="43">
                  <c:v>12488000</c:v>
                </c:pt>
                <c:pt idx="44">
                  <c:v>9939200</c:v>
                </c:pt>
                <c:pt idx="45">
                  <c:v>7854800</c:v>
                </c:pt>
                <c:pt idx="46">
                  <c:v>6164400</c:v>
                </c:pt>
                <c:pt idx="47">
                  <c:v>4797400</c:v>
                </c:pt>
                <c:pt idx="48">
                  <c:v>3701500</c:v>
                </c:pt>
                <c:pt idx="49">
                  <c:v>2825300</c:v>
                </c:pt>
                <c:pt idx="50">
                  <c:v>2138300</c:v>
                </c:pt>
                <c:pt idx="51">
                  <c:v>1603700</c:v>
                </c:pt>
                <c:pt idx="52">
                  <c:v>1188700</c:v>
                </c:pt>
                <c:pt idx="53" formatCode="General">
                  <c:v>871680</c:v>
                </c:pt>
                <c:pt idx="54" formatCode="General">
                  <c:v>630690</c:v>
                </c:pt>
                <c:pt idx="55" formatCode="General">
                  <c:v>454110</c:v>
                </c:pt>
                <c:pt idx="56" formatCode="General">
                  <c:v>326890</c:v>
                </c:pt>
                <c:pt idx="57">
                  <c:v>9516200</c:v>
                </c:pt>
                <c:pt idx="58">
                  <c:v>7643400</c:v>
                </c:pt>
                <c:pt idx="59">
                  <c:v>5953200</c:v>
                </c:pt>
                <c:pt idx="60">
                  <c:v>4564100</c:v>
                </c:pt>
                <c:pt idx="61">
                  <c:v>3462400</c:v>
                </c:pt>
                <c:pt idx="62">
                  <c:v>2602800</c:v>
                </c:pt>
                <c:pt idx="63">
                  <c:v>1940400</c:v>
                </c:pt>
                <c:pt idx="64">
                  <c:v>1436200</c:v>
                </c:pt>
                <c:pt idx="65">
                  <c:v>1052900</c:v>
                </c:pt>
                <c:pt idx="66" formatCode="General">
                  <c:v>766470</c:v>
                </c:pt>
                <c:pt idx="67" formatCode="General">
                  <c:v>553170</c:v>
                </c:pt>
                <c:pt idx="68" formatCode="General">
                  <c:v>396180</c:v>
                </c:pt>
                <c:pt idx="69" formatCode="General">
                  <c:v>281410</c:v>
                </c:pt>
                <c:pt idx="70" formatCode="General">
                  <c:v>198040</c:v>
                </c:pt>
                <c:pt idx="71" formatCode="General">
                  <c:v>137760</c:v>
                </c:pt>
                <c:pt idx="72" formatCode="General">
                  <c:v>94658</c:v>
                </c:pt>
                <c:pt idx="73" formatCode="General">
                  <c:v>64598</c:v>
                </c:pt>
                <c:pt idx="74" formatCode="General">
                  <c:v>43960</c:v>
                </c:pt>
                <c:pt idx="75" formatCode="General">
                  <c:v>29576</c:v>
                </c:pt>
                <c:pt idx="76">
                  <c:v>1765700</c:v>
                </c:pt>
                <c:pt idx="77">
                  <c:v>1667600</c:v>
                </c:pt>
                <c:pt idx="78">
                  <c:v>1297700</c:v>
                </c:pt>
                <c:pt idx="79" formatCode="General">
                  <c:v>960460</c:v>
                </c:pt>
                <c:pt idx="80" formatCode="General">
                  <c:v>691830</c:v>
                </c:pt>
                <c:pt idx="81" formatCode="General">
                  <c:v>493380</c:v>
                </c:pt>
                <c:pt idx="82" formatCode="General">
                  <c:v>348770</c:v>
                </c:pt>
                <c:pt idx="83" formatCode="General">
                  <c:v>245050</c:v>
                </c:pt>
                <c:pt idx="84" formatCode="General">
                  <c:v>170810</c:v>
                </c:pt>
                <c:pt idx="85" formatCode="General">
                  <c:v>118270</c:v>
                </c:pt>
                <c:pt idx="86" formatCode="General">
                  <c:v>81354</c:v>
                </c:pt>
                <c:pt idx="87" formatCode="General">
                  <c:v>55613</c:v>
                </c:pt>
                <c:pt idx="88" formatCode="General">
                  <c:v>37745</c:v>
                </c:pt>
                <c:pt idx="89" formatCode="General">
                  <c:v>25396</c:v>
                </c:pt>
                <c:pt idx="90" formatCode="General">
                  <c:v>16914</c:v>
                </c:pt>
                <c:pt idx="91" formatCode="General">
                  <c:v>11137</c:v>
                </c:pt>
                <c:pt idx="92" formatCode="General">
                  <c:v>7292.3</c:v>
                </c:pt>
                <c:pt idx="93" formatCode="General">
                  <c:v>4764.3</c:v>
                </c:pt>
                <c:pt idx="94" formatCode="General">
                  <c:v>3075.3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'80h'!$A$2:$A$96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'80h'!$G$2:$G$96</c:f>
              <c:numCache>
                <c:formatCode>General</c:formatCode>
                <c:ptCount val="95"/>
                <c:pt idx="0">
                  <c:v>207604050.92114192</c:v>
                </c:pt>
                <c:pt idx="1">
                  <c:v>197427736.94046924</c:v>
                </c:pt>
                <c:pt idx="2">
                  <c:v>179210940.18650576</c:v>
                </c:pt>
                <c:pt idx="3">
                  <c:v>155765595.88539276</c:v>
                </c:pt>
                <c:pt idx="4">
                  <c:v>134478059.75151223</c:v>
                </c:pt>
                <c:pt idx="5">
                  <c:v>119257477.54186484</c:v>
                </c:pt>
                <c:pt idx="6">
                  <c:v>107116119.5902994</c:v>
                </c:pt>
                <c:pt idx="7">
                  <c:v>94047174.436504558</c:v>
                </c:pt>
                <c:pt idx="8">
                  <c:v>79872347.637753561</c:v>
                </c:pt>
                <c:pt idx="9">
                  <c:v>68181270.591950953</c:v>
                </c:pt>
                <c:pt idx="10">
                  <c:v>59847801.208271839</c:v>
                </c:pt>
                <c:pt idx="11">
                  <c:v>52873775.545171976</c:v>
                </c:pt>
                <c:pt idx="12">
                  <c:v>45183209.820108153</c:v>
                </c:pt>
                <c:pt idx="13">
                  <c:v>36982392.335353024</c:v>
                </c:pt>
                <c:pt idx="14">
                  <c:v>30032590.389862873</c:v>
                </c:pt>
                <c:pt idx="15">
                  <c:v>25261420.92745918</c:v>
                </c:pt>
                <c:pt idx="16">
                  <c:v>21564663.347872708</c:v>
                </c:pt>
                <c:pt idx="17">
                  <c:v>17824296.981306225</c:v>
                </c:pt>
                <c:pt idx="18">
                  <c:v>14009209.765330359</c:v>
                </c:pt>
                <c:pt idx="19">
                  <c:v>97982262.769673407</c:v>
                </c:pt>
                <c:pt idx="20">
                  <c:v>83953593.076808482</c:v>
                </c:pt>
                <c:pt idx="21">
                  <c:v>71147947.073207244</c:v>
                </c:pt>
                <c:pt idx="22">
                  <c:v>61946156.252310887</c:v>
                </c:pt>
                <c:pt idx="23">
                  <c:v>54874391.549561925</c:v>
                </c:pt>
                <c:pt idx="24">
                  <c:v>47481091.363756277</c:v>
                </c:pt>
                <c:pt idx="25">
                  <c:v>39174567.577731818</c:v>
                </c:pt>
                <c:pt idx="26">
                  <c:v>31741624.835750535</c:v>
                </c:pt>
                <c:pt idx="27">
                  <c:v>26393599.247425288</c:v>
                </c:pt>
                <c:pt idx="28">
                  <c:v>22573454.254985735</c:v>
                </c:pt>
                <c:pt idx="29">
                  <c:v>18901711.975850523</c:v>
                </c:pt>
                <c:pt idx="30">
                  <c:v>15029137.563047221</c:v>
                </c:pt>
                <c:pt idx="31">
                  <c:v>11706325.732152928</c:v>
                </c:pt>
                <c:pt idx="32">
                  <c:v>9370199.9844355807</c:v>
                </c:pt>
                <c:pt idx="33">
                  <c:v>7692680.1623227336</c:v>
                </c:pt>
                <c:pt idx="34">
                  <c:v>6206151.4044263763</c:v>
                </c:pt>
                <c:pt idx="35">
                  <c:v>4733138.9025228135</c:v>
                </c:pt>
                <c:pt idx="36">
                  <c:v>3487891.3321554461</c:v>
                </c:pt>
                <c:pt idx="37">
                  <c:v>2602608.825507002</c:v>
                </c:pt>
                <c:pt idx="38">
                  <c:v>33065716.29420922</c:v>
                </c:pt>
                <c:pt idx="39">
                  <c:v>27341838.084077764</c:v>
                </c:pt>
                <c:pt idx="40">
                  <c:v>23284634.576602023</c:v>
                </c:pt>
                <c:pt idx="41">
                  <c:v>19647931.536714166</c:v>
                </c:pt>
                <c:pt idx="42">
                  <c:v>15785221.020879738</c:v>
                </c:pt>
                <c:pt idx="43">
                  <c:v>12285124.796934441</c:v>
                </c:pt>
                <c:pt idx="44">
                  <c:v>9738955.8678684048</c:v>
                </c:pt>
                <c:pt idx="45">
                  <c:v>7988616.9877158245</c:v>
                </c:pt>
                <c:pt idx="46">
                  <c:v>6483714.392375554</c:v>
                </c:pt>
                <c:pt idx="47">
                  <c:v>5009647.3079509707</c:v>
                </c:pt>
                <c:pt idx="48">
                  <c:v>3701425.9460764024</c:v>
                </c:pt>
                <c:pt idx="49">
                  <c:v>2745493.7101581879</c:v>
                </c:pt>
                <c:pt idx="50">
                  <c:v>2112142.2125008404</c:v>
                </c:pt>
                <c:pt idx="51">
                  <c:v>1632034.3833357999</c:v>
                </c:pt>
                <c:pt idx="52">
                  <c:v>1201878.2988330063</c:v>
                </c:pt>
                <c:pt idx="53">
                  <c:v>850509.59610852622</c:v>
                </c:pt>
                <c:pt idx="54">
                  <c:v>600159.01155386935</c:v>
                </c:pt>
                <c:pt idx="55">
                  <c:v>435476.80980782135</c:v>
                </c:pt>
                <c:pt idx="56">
                  <c:v>317686.93641799781</c:v>
                </c:pt>
                <c:pt idx="57">
                  <c:v>9102501.2603228837</c:v>
                </c:pt>
                <c:pt idx="58">
                  <c:v>7495962.8343116483</c:v>
                </c:pt>
                <c:pt idx="59">
                  <c:v>6000624.1218036627</c:v>
                </c:pt>
                <c:pt idx="60">
                  <c:v>4545387.4302061182</c:v>
                </c:pt>
                <c:pt idx="61">
                  <c:v>3341018.6482693823</c:v>
                </c:pt>
                <c:pt idx="62">
                  <c:v>2509403.5478460034</c:v>
                </c:pt>
                <c:pt idx="63">
                  <c:v>1940885.0367034224</c:v>
                </c:pt>
                <c:pt idx="64">
                  <c:v>1480142.8394052836</c:v>
                </c:pt>
                <c:pt idx="65">
                  <c:v>1071288.2365656316</c:v>
                </c:pt>
                <c:pt idx="66">
                  <c:v>755549.40620738</c:v>
                </c:pt>
                <c:pt idx="67">
                  <c:v>537647.11183694378</c:v>
                </c:pt>
                <c:pt idx="68">
                  <c:v>391831.53839104949</c:v>
                </c:pt>
                <c:pt idx="69">
                  <c:v>284736.12078445166</c:v>
                </c:pt>
                <c:pt idx="70">
                  <c:v>199497.19299700632</c:v>
                </c:pt>
                <c:pt idx="71">
                  <c:v>134845.44009750144</c:v>
                </c:pt>
                <c:pt idx="72">
                  <c:v>91756.894411841582</c:v>
                </c:pt>
                <c:pt idx="73">
                  <c:v>63595.310404525844</c:v>
                </c:pt>
                <c:pt idx="74">
                  <c:v>44060.736766487753</c:v>
                </c:pt>
                <c:pt idx="75">
                  <c:v>29577.912528257111</c:v>
                </c:pt>
                <c:pt idx="76">
                  <c:v>2297842.8849005308</c:v>
                </c:pt>
                <c:pt idx="77">
                  <c:v>1781536.199847471</c:v>
                </c:pt>
                <c:pt idx="78">
                  <c:v>1336231.4424959326</c:v>
                </c:pt>
                <c:pt idx="79">
                  <c:v>955977.66545872681</c:v>
                </c:pt>
                <c:pt idx="80">
                  <c:v>671152.2240939656</c:v>
                </c:pt>
                <c:pt idx="81">
                  <c:v>481836.82206666947</c:v>
                </c:pt>
                <c:pt idx="82">
                  <c:v>352758.64643441344</c:v>
                </c:pt>
                <c:pt idx="83">
                  <c:v>253222.44562869472</c:v>
                </c:pt>
                <c:pt idx="84">
                  <c:v>174028.78401235206</c:v>
                </c:pt>
                <c:pt idx="85">
                  <c:v>118178.65129459424</c:v>
                </c:pt>
                <c:pt idx="86">
                  <c:v>80767.540797406837</c:v>
                </c:pt>
                <c:pt idx="87">
                  <c:v>56284.020883894846</c:v>
                </c:pt>
                <c:pt idx="88">
                  <c:v>38587.595390405222</c:v>
                </c:pt>
                <c:pt idx="89">
                  <c:v>25805.880298116346</c:v>
                </c:pt>
                <c:pt idx="90">
                  <c:v>16822.598863056428</c:v>
                </c:pt>
                <c:pt idx="91">
                  <c:v>11034.817799558246</c:v>
                </c:pt>
                <c:pt idx="92">
                  <c:v>7293.2689928192622</c:v>
                </c:pt>
                <c:pt idx="93">
                  <c:v>4799.5754260289068</c:v>
                </c:pt>
                <c:pt idx="94">
                  <c:v>3094.7202676338934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352256"/>
        <c:axId val="176435968"/>
      </c:scatterChart>
      <c:valAx>
        <c:axId val="176352256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6435968"/>
        <c:crosses val="autoZero"/>
        <c:crossBetween val="midCat"/>
      </c:valAx>
      <c:valAx>
        <c:axId val="176435968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763522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5.xml"/><Relationship Id="rId1" Type="http://schemas.openxmlformats.org/officeDocument/2006/relationships/chart" Target="../charts/chart24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8.xml"/><Relationship Id="rId1" Type="http://schemas.openxmlformats.org/officeDocument/2006/relationships/chart" Target="../charts/chart2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327660</xdr:colOff>
      <xdr:row>12</xdr:row>
      <xdr:rowOff>95250</xdr:rowOff>
    </xdr:from>
    <xdr:to>
      <xdr:col>23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403860</xdr:colOff>
      <xdr:row>42</xdr:row>
      <xdr:rowOff>7620</xdr:rowOff>
    </xdr:from>
    <xdr:to>
      <xdr:col>23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327660</xdr:colOff>
      <xdr:row>12</xdr:row>
      <xdr:rowOff>95250</xdr:rowOff>
    </xdr:from>
    <xdr:to>
      <xdr:col>23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403860</xdr:colOff>
      <xdr:row>42</xdr:row>
      <xdr:rowOff>7620</xdr:rowOff>
    </xdr:from>
    <xdr:to>
      <xdr:col>23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327660</xdr:colOff>
      <xdr:row>12</xdr:row>
      <xdr:rowOff>95250</xdr:rowOff>
    </xdr:from>
    <xdr:to>
      <xdr:col>23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403860</xdr:colOff>
      <xdr:row>42</xdr:row>
      <xdr:rowOff>7620</xdr:rowOff>
    </xdr:from>
    <xdr:to>
      <xdr:col>23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327660</xdr:colOff>
      <xdr:row>12</xdr:row>
      <xdr:rowOff>95250</xdr:rowOff>
    </xdr:from>
    <xdr:to>
      <xdr:col>23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403860</xdr:colOff>
      <xdr:row>42</xdr:row>
      <xdr:rowOff>7620</xdr:rowOff>
    </xdr:from>
    <xdr:to>
      <xdr:col>23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327660</xdr:colOff>
      <xdr:row>12</xdr:row>
      <xdr:rowOff>95250</xdr:rowOff>
    </xdr:from>
    <xdr:to>
      <xdr:col>23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403860</xdr:colOff>
      <xdr:row>42</xdr:row>
      <xdr:rowOff>7620</xdr:rowOff>
    </xdr:from>
    <xdr:to>
      <xdr:col>23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327660</xdr:colOff>
      <xdr:row>12</xdr:row>
      <xdr:rowOff>95250</xdr:rowOff>
    </xdr:from>
    <xdr:to>
      <xdr:col>23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403860</xdr:colOff>
      <xdr:row>42</xdr:row>
      <xdr:rowOff>7620</xdr:rowOff>
    </xdr:from>
    <xdr:to>
      <xdr:col>23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327660</xdr:colOff>
      <xdr:row>12</xdr:row>
      <xdr:rowOff>95250</xdr:rowOff>
    </xdr:from>
    <xdr:to>
      <xdr:col>23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403860</xdr:colOff>
      <xdr:row>42</xdr:row>
      <xdr:rowOff>7620</xdr:rowOff>
    </xdr:from>
    <xdr:to>
      <xdr:col>23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76200</xdr:colOff>
      <xdr:row>8</xdr:row>
      <xdr:rowOff>163830</xdr:rowOff>
    </xdr:from>
    <xdr:to>
      <xdr:col>15</xdr:col>
      <xdr:colOff>381000</xdr:colOff>
      <xdr:row>23</xdr:row>
      <xdr:rowOff>163830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327660</xdr:colOff>
      <xdr:row>12</xdr:row>
      <xdr:rowOff>95250</xdr:rowOff>
    </xdr:from>
    <xdr:to>
      <xdr:col>23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403860</xdr:colOff>
      <xdr:row>42</xdr:row>
      <xdr:rowOff>7620</xdr:rowOff>
    </xdr:from>
    <xdr:to>
      <xdr:col>23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26</xdr:row>
      <xdr:rowOff>144780</xdr:rowOff>
    </xdr:from>
    <xdr:to>
      <xdr:col>11</xdr:col>
      <xdr:colOff>236220</xdr:colOff>
      <xdr:row>41</xdr:row>
      <xdr:rowOff>144780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327660</xdr:colOff>
      <xdr:row>12</xdr:row>
      <xdr:rowOff>95250</xdr:rowOff>
    </xdr:from>
    <xdr:to>
      <xdr:col>23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403860</xdr:colOff>
      <xdr:row>42</xdr:row>
      <xdr:rowOff>7620</xdr:rowOff>
    </xdr:from>
    <xdr:to>
      <xdr:col>23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327660</xdr:colOff>
      <xdr:row>12</xdr:row>
      <xdr:rowOff>95250</xdr:rowOff>
    </xdr:from>
    <xdr:to>
      <xdr:col>23</xdr:col>
      <xdr:colOff>350520</xdr:colOff>
      <xdr:row>39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403860</xdr:colOff>
      <xdr:row>42</xdr:row>
      <xdr:rowOff>7620</xdr:rowOff>
    </xdr:from>
    <xdr:to>
      <xdr:col>23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327660</xdr:colOff>
      <xdr:row>12</xdr:row>
      <xdr:rowOff>95250</xdr:rowOff>
    </xdr:from>
    <xdr:to>
      <xdr:col>23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327660</xdr:colOff>
      <xdr:row>12</xdr:row>
      <xdr:rowOff>95250</xdr:rowOff>
    </xdr:from>
    <xdr:to>
      <xdr:col>23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327660</xdr:colOff>
      <xdr:row>12</xdr:row>
      <xdr:rowOff>95250</xdr:rowOff>
    </xdr:from>
    <xdr:to>
      <xdr:col>23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327660</xdr:colOff>
      <xdr:row>12</xdr:row>
      <xdr:rowOff>95250</xdr:rowOff>
    </xdr:from>
    <xdr:to>
      <xdr:col>23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327660</xdr:colOff>
      <xdr:row>12</xdr:row>
      <xdr:rowOff>95250</xdr:rowOff>
    </xdr:from>
    <xdr:to>
      <xdr:col>23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327660</xdr:colOff>
      <xdr:row>12</xdr:row>
      <xdr:rowOff>95250</xdr:rowOff>
    </xdr:from>
    <xdr:to>
      <xdr:col>23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403860</xdr:colOff>
      <xdr:row>42</xdr:row>
      <xdr:rowOff>7620</xdr:rowOff>
    </xdr:from>
    <xdr:to>
      <xdr:col>23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6"/>
  <sheetViews>
    <sheetView tabSelected="1" topLeftCell="A17" zoomScale="85" zoomScaleNormal="85" workbookViewId="0">
      <selection activeCell="H32" sqref="H32"/>
    </sheetView>
  </sheetViews>
  <sheetFormatPr defaultRowHeight="14.4"/>
  <cols>
    <col min="13" max="13" width="13.77734375" customWidth="1"/>
  </cols>
  <sheetData>
    <row r="1" spans="1:19">
      <c r="A1" t="s">
        <v>19</v>
      </c>
      <c r="B1" t="s">
        <v>20</v>
      </c>
      <c r="C1" t="s">
        <v>21</v>
      </c>
      <c r="E1" t="s">
        <v>27</v>
      </c>
      <c r="F1" t="s">
        <v>28</v>
      </c>
      <c r="G1" t="s">
        <v>25</v>
      </c>
      <c r="H1" t="s">
        <v>24</v>
      </c>
      <c r="I1" t="s">
        <v>30</v>
      </c>
      <c r="J1" t="s">
        <v>31</v>
      </c>
      <c r="L1" t="s">
        <v>0</v>
      </c>
      <c r="M1" s="6">
        <f t="shared" ref="M1:M10" si="0">10^R1</f>
        <v>93424343.205537125</v>
      </c>
      <c r="N1" t="s">
        <v>9</v>
      </c>
      <c r="O1" s="1">
        <f>10^P1</f>
        <v>1E-4</v>
      </c>
      <c r="P1">
        <v>-4</v>
      </c>
      <c r="Q1" s="1">
        <f>M1*O1</f>
        <v>9342.4343205537134</v>
      </c>
      <c r="R1">
        <v>7.970460053343043</v>
      </c>
      <c r="S1">
        <f>6/9</f>
        <v>0.66666666666666663</v>
      </c>
    </row>
    <row r="2" spans="1:19">
      <c r="A2" s="2">
        <v>30000</v>
      </c>
      <c r="B2" s="1">
        <v>198440000</v>
      </c>
      <c r="C2" s="4">
        <v>16.54</v>
      </c>
      <c r="E2" s="1">
        <f t="shared" ref="E2:E65" si="1">($M$1*A2^2*$O$1^2)/(1+A2^2*$O$1^2)+($M$2*A2^2*$O$2^2)/(1+A2^2*$O$2^2)+($M$3*A2^2*$O$3^2)/(1+A2^2*$O$3^2)+($M$4*A2^2*$O$4^2)/(1+A2^2*$O$4^2)+($M$5*A2^2*$O$5^2)/(1+A2^2*$O$5^2)+($M$6*A2^2*$O$6^2)/(1+A2^2*$O$6^2)+($M$7*A2^2*$O$7^2)/(1+A2^2*$O$7^2)+($M$8*A2^2*$O$8^2)/(1+A2^2*$O$8^2)+($M$9*A2^2*$O$9^2)/(1+A2^2*$O$9^2)+($M$10*A2^2*$O$10^2)/(1+A2^2*$O$10^2)</f>
        <v>196036310.95469999</v>
      </c>
      <c r="F2">
        <f t="shared" ref="F2:F65" si="2">($M$1*A2*$O$1)/(1+A2^2*$O$1^2)+($M$2*A2*$O$2)/(1+A2^2*$O$2^2)+($M$3*A2*$O$3)/(1+A2^2*$O$3^2)+($M$4*A2*$O$4)/(1+A2^2*$O$4^2)+($M$5*A2*$O$5)/(1+A2^2*$O$5^2)+($M$6*A2*$O$6)/(1+A2^2*$O$6^2)+($M$7*A2*$O$7)/(1+A2^2*$O$7^2)+($M$8*A2*$O$8)/(1+A2^2*$O$8^2)+($M$9*A2*$O$9)/(1+A2^2*$O$9^2)+($M$10*A2*$O$10)/(1+A2^2*$O$10^2)</f>
        <v>29862644.604104426</v>
      </c>
      <c r="G2">
        <f>(E2^2+F2^2)^0.5</f>
        <v>198297788.07510406</v>
      </c>
      <c r="H2">
        <f>DEGREES(ATAN(F2/E2))</f>
        <v>8.6614060893065794</v>
      </c>
      <c r="I2">
        <f>ABS((G2-B2)/B2)</f>
        <v>7.1664949050565517E-4</v>
      </c>
      <c r="J2">
        <f>ABS((H2-C2)/C2)</f>
        <v>0.4763357866199166</v>
      </c>
      <c r="L2" t="s">
        <v>1</v>
      </c>
      <c r="M2" s="6">
        <f t="shared" si="0"/>
        <v>51570675.69939243</v>
      </c>
      <c r="N2" t="s">
        <v>10</v>
      </c>
      <c r="O2" s="1">
        <f t="shared" ref="O2:O10" si="3">10^P2</f>
        <v>1E-3</v>
      </c>
      <c r="P2">
        <v>-3</v>
      </c>
      <c r="Q2" s="1">
        <f t="shared" ref="Q2:Q10" si="4">M2*O2</f>
        <v>51570.675699392428</v>
      </c>
      <c r="R2">
        <v>7.712402821742085</v>
      </c>
    </row>
    <row r="3" spans="1:19">
      <c r="A3" s="2">
        <v>18720</v>
      </c>
      <c r="B3" s="1">
        <v>180320000</v>
      </c>
      <c r="C3" s="4">
        <v>17.59</v>
      </c>
      <c r="E3" s="1">
        <f t="shared" si="1"/>
        <v>184547891.10925323</v>
      </c>
      <c r="F3">
        <f t="shared" si="2"/>
        <v>41763169.203265935</v>
      </c>
      <c r="G3">
        <f t="shared" ref="G3:G66" si="5">(E3^2+F3^2)^0.5</f>
        <v>189214392.72627601</v>
      </c>
      <c r="H3">
        <f t="shared" ref="H3:H66" si="6">DEGREES(ATAN(F3/E3))</f>
        <v>12.75125367560876</v>
      </c>
      <c r="I3">
        <f t="shared" ref="I3:J66" si="7">ABS((G3-B3)/B3)</f>
        <v>4.9325602962932619E-2</v>
      </c>
      <c r="J3">
        <f t="shared" si="7"/>
        <v>0.27508506676470945</v>
      </c>
      <c r="L3" t="s">
        <v>2</v>
      </c>
      <c r="M3" s="6">
        <f t="shared" si="0"/>
        <v>33725586.95519866</v>
      </c>
      <c r="N3" t="s">
        <v>11</v>
      </c>
      <c r="O3" s="1">
        <f t="shared" si="3"/>
        <v>0.01</v>
      </c>
      <c r="P3">
        <v>-2</v>
      </c>
      <c r="Q3" s="1">
        <f t="shared" si="4"/>
        <v>337255.86955198663</v>
      </c>
      <c r="R3">
        <v>7.5279595168075639</v>
      </c>
    </row>
    <row r="4" spans="1:19">
      <c r="A4" s="2">
        <v>11640</v>
      </c>
      <c r="B4" s="1">
        <v>163460000</v>
      </c>
      <c r="C4" s="4">
        <v>18.5</v>
      </c>
      <c r="E4" s="1">
        <f t="shared" si="1"/>
        <v>165383635.68851236</v>
      </c>
      <c r="F4">
        <f t="shared" si="2"/>
        <v>50881358.296959572</v>
      </c>
      <c r="G4">
        <f t="shared" si="5"/>
        <v>173033694.9142974</v>
      </c>
      <c r="H4">
        <f t="shared" si="6"/>
        <v>17.100857222231568</v>
      </c>
      <c r="I4">
        <f t="shared" si="7"/>
        <v>5.8569037772527845E-2</v>
      </c>
      <c r="J4">
        <f t="shared" si="7"/>
        <v>7.5629339338834173E-2</v>
      </c>
      <c r="L4" t="s">
        <v>3</v>
      </c>
      <c r="M4" s="6">
        <f t="shared" si="0"/>
        <v>16683440.805699013</v>
      </c>
      <c r="N4" t="s">
        <v>12</v>
      </c>
      <c r="O4" s="1">
        <f t="shared" si="3"/>
        <v>0.1</v>
      </c>
      <c r="P4">
        <v>-1</v>
      </c>
      <c r="Q4" s="1">
        <f t="shared" si="4"/>
        <v>1668344.0805699015</v>
      </c>
      <c r="R4">
        <v>7.2222856247683032</v>
      </c>
    </row>
    <row r="5" spans="1:19">
      <c r="A5" s="2">
        <v>7260</v>
      </c>
      <c r="B5" s="1">
        <v>147740000</v>
      </c>
      <c r="C5" s="4">
        <v>19.55</v>
      </c>
      <c r="E5" s="1">
        <f t="shared" si="1"/>
        <v>143291136.6447846</v>
      </c>
      <c r="F5">
        <f t="shared" si="2"/>
        <v>51875246.709476456</v>
      </c>
      <c r="G5">
        <f t="shared" si="5"/>
        <v>152392227.69591427</v>
      </c>
      <c r="H5">
        <f t="shared" si="6"/>
        <v>19.90161892368004</v>
      </c>
      <c r="I5">
        <f t="shared" si="7"/>
        <v>3.1489289941209343E-2</v>
      </c>
      <c r="J5">
        <f t="shared" si="7"/>
        <v>1.7985622694631168E-2</v>
      </c>
      <c r="L5" t="s">
        <v>4</v>
      </c>
      <c r="M5" s="6">
        <f t="shared" si="0"/>
        <v>7231427.9342622692</v>
      </c>
      <c r="N5" t="s">
        <v>13</v>
      </c>
      <c r="O5" s="1">
        <f t="shared" si="3"/>
        <v>1</v>
      </c>
      <c r="P5">
        <v>0</v>
      </c>
      <c r="Q5" s="1">
        <f t="shared" si="4"/>
        <v>7231427.9342622692</v>
      </c>
      <c r="R5">
        <v>6.8592240625419816</v>
      </c>
    </row>
    <row r="6" spans="1:19">
      <c r="A6" s="2">
        <v>4518</v>
      </c>
      <c r="B6" s="1">
        <v>132800000</v>
      </c>
      <c r="C6" s="4">
        <v>20.399999999999999</v>
      </c>
      <c r="E6" s="1">
        <f t="shared" si="1"/>
        <v>125424277.46772753</v>
      </c>
      <c r="F6">
        <f t="shared" si="2"/>
        <v>46719913.423236698</v>
      </c>
      <c r="G6">
        <f t="shared" si="5"/>
        <v>133843190.66944061</v>
      </c>
      <c r="H6">
        <f t="shared" si="6"/>
        <v>20.430109629040189</v>
      </c>
      <c r="I6">
        <f t="shared" si="7"/>
        <v>7.8553514265106341E-3</v>
      </c>
      <c r="J6">
        <f t="shared" si="7"/>
        <v>1.4759622078524559E-3</v>
      </c>
      <c r="L6" t="s">
        <v>5</v>
      </c>
      <c r="M6" s="6">
        <f t="shared" si="0"/>
        <v>2183975.8144695018</v>
      </c>
      <c r="N6" t="s">
        <v>14</v>
      </c>
      <c r="O6" s="1">
        <f t="shared" si="3"/>
        <v>10</v>
      </c>
      <c r="P6">
        <v>1</v>
      </c>
      <c r="Q6" s="1">
        <f t="shared" si="4"/>
        <v>21839758.144695017</v>
      </c>
      <c r="R6">
        <v>6.3392478246459794</v>
      </c>
    </row>
    <row r="7" spans="1:19">
      <c r="A7" s="2">
        <v>2814.0000000000005</v>
      </c>
      <c r="B7" s="1">
        <v>119090000</v>
      </c>
      <c r="C7" s="4">
        <v>21.53</v>
      </c>
      <c r="E7" s="1">
        <f t="shared" si="1"/>
        <v>113041962.47045414</v>
      </c>
      <c r="F7">
        <f t="shared" si="2"/>
        <v>41891116.359220438</v>
      </c>
      <c r="G7">
        <f t="shared" si="5"/>
        <v>120554348.36202843</v>
      </c>
      <c r="H7">
        <f t="shared" si="6"/>
        <v>20.333709705858265</v>
      </c>
      <c r="I7">
        <f t="shared" si="7"/>
        <v>1.229614881206176E-2</v>
      </c>
      <c r="J7">
        <f t="shared" si="7"/>
        <v>5.5563878037238092E-2</v>
      </c>
      <c r="L7" t="s">
        <v>6</v>
      </c>
      <c r="M7" s="6">
        <f t="shared" si="0"/>
        <v>520351.44709061686</v>
      </c>
      <c r="N7" t="s">
        <v>15</v>
      </c>
      <c r="O7" s="1">
        <f t="shared" si="3"/>
        <v>100</v>
      </c>
      <c r="P7">
        <v>2</v>
      </c>
      <c r="Q7" s="1">
        <f t="shared" si="4"/>
        <v>52035144.709061682</v>
      </c>
      <c r="R7">
        <v>5.7162967666667344</v>
      </c>
    </row>
    <row r="8" spans="1:19">
      <c r="A8" s="2">
        <v>1752</v>
      </c>
      <c r="B8" s="1">
        <v>106040000</v>
      </c>
      <c r="C8" s="4">
        <v>22.43</v>
      </c>
      <c r="E8" s="1">
        <f t="shared" si="1"/>
        <v>102011743.89559598</v>
      </c>
      <c r="F8">
        <f t="shared" si="2"/>
        <v>40100866.319558837</v>
      </c>
      <c r="G8">
        <f t="shared" si="5"/>
        <v>109610562.32042509</v>
      </c>
      <c r="H8">
        <f t="shared" si="6"/>
        <v>21.459813827041415</v>
      </c>
      <c r="I8">
        <f t="shared" si="7"/>
        <v>3.3671843836524828E-2</v>
      </c>
      <c r="J8">
        <f t="shared" si="7"/>
        <v>4.3253953319598054E-2</v>
      </c>
      <c r="L8" t="s">
        <v>7</v>
      </c>
      <c r="M8" s="6">
        <f t="shared" si="0"/>
        <v>85095.844496372869</v>
      </c>
      <c r="N8" t="s">
        <v>16</v>
      </c>
      <c r="O8" s="1">
        <f t="shared" si="3"/>
        <v>1000</v>
      </c>
      <c r="P8">
        <v>3</v>
      </c>
      <c r="Q8" s="1">
        <f t="shared" si="4"/>
        <v>85095844.496372864</v>
      </c>
      <c r="R8">
        <v>4.9299083526068079</v>
      </c>
    </row>
    <row r="9" spans="1:19">
      <c r="A9" s="2">
        <v>1092</v>
      </c>
      <c r="B9" s="1">
        <v>94355000</v>
      </c>
      <c r="C9" s="4">
        <v>23.55</v>
      </c>
      <c r="E9" s="1">
        <f t="shared" si="1"/>
        <v>89309274.610422224</v>
      </c>
      <c r="F9">
        <f t="shared" si="2"/>
        <v>38989843.627323888</v>
      </c>
      <c r="G9">
        <f t="shared" si="5"/>
        <v>97449240.312703192</v>
      </c>
      <c r="H9">
        <f t="shared" si="6"/>
        <v>23.584688380286117</v>
      </c>
      <c r="I9">
        <f t="shared" si="7"/>
        <v>3.2793601957534758E-2</v>
      </c>
      <c r="J9">
        <f t="shared" si="7"/>
        <v>1.4729673157586592E-3</v>
      </c>
      <c r="L9" t="s">
        <v>8</v>
      </c>
      <c r="M9" s="6">
        <f t="shared" si="0"/>
        <v>11458.264321253828</v>
      </c>
      <c r="N9" t="s">
        <v>17</v>
      </c>
      <c r="O9" s="1">
        <f t="shared" si="3"/>
        <v>10000</v>
      </c>
      <c r="P9">
        <v>4</v>
      </c>
      <c r="Q9" s="1">
        <f t="shared" si="4"/>
        <v>114582643.21253827</v>
      </c>
      <c r="R9">
        <v>4.0591188364105335</v>
      </c>
    </row>
    <row r="10" spans="1:19">
      <c r="A10" s="2">
        <v>677.99999999999989</v>
      </c>
      <c r="B10" s="1">
        <v>82950000</v>
      </c>
      <c r="C10" s="4">
        <v>24.32</v>
      </c>
      <c r="E10" s="1">
        <f t="shared" si="1"/>
        <v>76387787.297469899</v>
      </c>
      <c r="F10">
        <f t="shared" si="2"/>
        <v>35384324.268335834</v>
      </c>
      <c r="G10">
        <f t="shared" si="5"/>
        <v>84185179.527813822</v>
      </c>
      <c r="H10">
        <f t="shared" si="6"/>
        <v>24.854499253969209</v>
      </c>
      <c r="I10">
        <f t="shared" si="7"/>
        <v>1.4890651329883329E-2</v>
      </c>
      <c r="J10">
        <f t="shared" si="7"/>
        <v>2.1977765377023381E-2</v>
      </c>
      <c r="L10" t="s">
        <v>23</v>
      </c>
      <c r="M10" s="6">
        <f t="shared" si="0"/>
        <v>3.0450808752622853</v>
      </c>
      <c r="N10" t="s">
        <v>22</v>
      </c>
      <c r="O10" s="1">
        <f t="shared" si="3"/>
        <v>100000</v>
      </c>
      <c r="P10">
        <v>5</v>
      </c>
      <c r="Q10" s="1">
        <f t="shared" si="4"/>
        <v>304508.08752622851</v>
      </c>
      <c r="R10">
        <v>0.48359883168603646</v>
      </c>
    </row>
    <row r="11" spans="1:19">
      <c r="A11" s="2">
        <v>424.2</v>
      </c>
      <c r="B11" s="1">
        <v>73040000</v>
      </c>
      <c r="C11" s="4">
        <v>25.43</v>
      </c>
      <c r="E11" s="1">
        <f t="shared" si="1"/>
        <v>66689005.558204226</v>
      </c>
      <c r="F11">
        <f t="shared" si="2"/>
        <v>30438500.868319456</v>
      </c>
      <c r="G11">
        <f t="shared" si="5"/>
        <v>73307065.126445204</v>
      </c>
      <c r="H11">
        <f t="shared" si="6"/>
        <v>24.533121249885752</v>
      </c>
      <c r="I11">
        <f t="shared" si="7"/>
        <v>3.6564228702793541E-3</v>
      </c>
      <c r="J11">
        <f t="shared" si="7"/>
        <v>3.5268531266781249E-2</v>
      </c>
    </row>
    <row r="12" spans="1:19">
      <c r="A12" s="2">
        <v>264.60000000000002</v>
      </c>
      <c r="B12" s="1">
        <v>63942000</v>
      </c>
      <c r="C12" s="4">
        <v>26.49</v>
      </c>
      <c r="E12" s="1">
        <f t="shared" si="1"/>
        <v>59642175.35475117</v>
      </c>
      <c r="F12">
        <f t="shared" si="2"/>
        <v>27033713.812981151</v>
      </c>
      <c r="G12">
        <f t="shared" si="5"/>
        <v>65482904.361131206</v>
      </c>
      <c r="H12">
        <f t="shared" si="6"/>
        <v>24.383125808475814</v>
      </c>
      <c r="I12">
        <f t="shared" si="7"/>
        <v>2.4098469881004756E-2</v>
      </c>
      <c r="J12">
        <f t="shared" si="7"/>
        <v>7.9534699566786882E-2</v>
      </c>
      <c r="L12" t="s">
        <v>29</v>
      </c>
      <c r="M12" s="4">
        <f>SUM(I2:I96)+SUM(J2:J96)</f>
        <v>6.5801522679883631</v>
      </c>
    </row>
    <row r="13" spans="1:19">
      <c r="A13" s="2">
        <v>164.4</v>
      </c>
      <c r="B13" s="1">
        <v>55655000</v>
      </c>
      <c r="C13" s="4">
        <v>27.57</v>
      </c>
      <c r="E13" s="1">
        <f t="shared" si="1"/>
        <v>52653665.673230611</v>
      </c>
      <c r="F13">
        <f t="shared" si="2"/>
        <v>25821025.255381033</v>
      </c>
      <c r="G13">
        <f t="shared" si="5"/>
        <v>58644128.896824516</v>
      </c>
      <c r="H13">
        <f t="shared" si="6"/>
        <v>26.123040532243373</v>
      </c>
      <c r="I13">
        <f t="shared" si="7"/>
        <v>5.3708182496173144E-2</v>
      </c>
      <c r="J13">
        <f t="shared" si="7"/>
        <v>5.2483114535967636E-2</v>
      </c>
    </row>
    <row r="14" spans="1:19">
      <c r="A14" s="2">
        <v>102.60000000000001</v>
      </c>
      <c r="B14" s="1">
        <v>48230000</v>
      </c>
      <c r="C14" s="4">
        <v>28.72</v>
      </c>
      <c r="E14" s="1">
        <f t="shared" si="1"/>
        <v>44400648.424807154</v>
      </c>
      <c r="F14">
        <f t="shared" si="2"/>
        <v>24735125.834003884</v>
      </c>
      <c r="G14">
        <f t="shared" si="5"/>
        <v>50825623.759746782</v>
      </c>
      <c r="H14">
        <f t="shared" si="6"/>
        <v>29.121711417956924</v>
      </c>
      <c r="I14">
        <f t="shared" si="7"/>
        <v>5.3817618904142286E-2</v>
      </c>
      <c r="J14">
        <f t="shared" si="7"/>
        <v>1.3987166363402673E-2</v>
      </c>
    </row>
    <row r="15" spans="1:19">
      <c r="A15" s="2">
        <v>64.2</v>
      </c>
      <c r="B15" s="1">
        <v>41621000</v>
      </c>
      <c r="C15" s="4">
        <v>29.74</v>
      </c>
      <c r="E15" s="1">
        <f t="shared" si="1"/>
        <v>36377723.093756855</v>
      </c>
      <c r="F15">
        <f t="shared" si="2"/>
        <v>21882587.931372799</v>
      </c>
      <c r="G15">
        <f t="shared" si="5"/>
        <v>42452165.92896425</v>
      </c>
      <c r="H15">
        <f t="shared" si="6"/>
        <v>31.028513296217138</v>
      </c>
      <c r="I15">
        <f t="shared" si="7"/>
        <v>1.9969869271863956E-2</v>
      </c>
      <c r="J15">
        <f t="shared" si="7"/>
        <v>4.3325934640791521E-2</v>
      </c>
    </row>
    <row r="16" spans="1:19">
      <c r="A16" s="2">
        <v>39.840000000000003</v>
      </c>
      <c r="B16" s="1">
        <v>35720000</v>
      </c>
      <c r="C16" s="4">
        <v>30.98</v>
      </c>
      <c r="E16" s="1">
        <f t="shared" si="1"/>
        <v>30425337.043077197</v>
      </c>
      <c r="F16">
        <f t="shared" si="2"/>
        <v>18145708.563831151</v>
      </c>
      <c r="G16">
        <f t="shared" si="5"/>
        <v>35425525.733125553</v>
      </c>
      <c r="H16">
        <f t="shared" si="6"/>
        <v>30.811902487549403</v>
      </c>
      <c r="I16">
        <f t="shared" si="7"/>
        <v>8.243960438814318E-3</v>
      </c>
      <c r="J16">
        <f t="shared" si="7"/>
        <v>5.4260010474692384E-3</v>
      </c>
    </row>
    <row r="17" spans="1:10">
      <c r="A17" s="2">
        <v>24.84</v>
      </c>
      <c r="B17" s="1">
        <v>30576000</v>
      </c>
      <c r="C17" s="4">
        <v>32.21</v>
      </c>
      <c r="E17" s="1">
        <f t="shared" si="1"/>
        <v>26369654.415379912</v>
      </c>
      <c r="F17">
        <f t="shared" si="2"/>
        <v>15482175.601315985</v>
      </c>
      <c r="G17">
        <f t="shared" si="5"/>
        <v>30578692.505346745</v>
      </c>
      <c r="H17">
        <f t="shared" si="6"/>
        <v>30.418086234772737</v>
      </c>
      <c r="I17">
        <f t="shared" si="7"/>
        <v>8.8059437033792936E-5</v>
      </c>
      <c r="J17">
        <f t="shared" si="7"/>
        <v>5.5632218727949823E-2</v>
      </c>
    </row>
    <row r="18" spans="1:10">
      <c r="A18" s="2">
        <v>15.48</v>
      </c>
      <c r="B18" s="1">
        <v>25944000</v>
      </c>
      <c r="C18" s="4">
        <v>33.51</v>
      </c>
      <c r="E18" s="1">
        <f t="shared" si="1"/>
        <v>22575209.009210404</v>
      </c>
      <c r="F18">
        <f t="shared" si="2"/>
        <v>14125080.850460447</v>
      </c>
      <c r="G18">
        <f t="shared" si="5"/>
        <v>26630020.105917662</v>
      </c>
      <c r="H18">
        <f t="shared" si="6"/>
        <v>32.033800345086483</v>
      </c>
      <c r="I18">
        <f t="shared" si="7"/>
        <v>2.6442341424516742E-2</v>
      </c>
      <c r="J18">
        <f t="shared" si="7"/>
        <v>4.4052511337317662E-2</v>
      </c>
    </row>
    <row r="19" spans="1:10">
      <c r="A19" s="2">
        <v>9.66</v>
      </c>
      <c r="B19" s="1">
        <v>21818000</v>
      </c>
      <c r="C19" s="4">
        <v>34.869999999999997</v>
      </c>
      <c r="E19" s="1">
        <f t="shared" si="1"/>
        <v>18325390.203540392</v>
      </c>
      <c r="F19">
        <f t="shared" si="2"/>
        <v>12916689.315221056</v>
      </c>
      <c r="G19">
        <f t="shared" si="5"/>
        <v>22420097.880650744</v>
      </c>
      <c r="H19">
        <f t="shared" si="6"/>
        <v>35.178174689904004</v>
      </c>
      <c r="I19">
        <f t="shared" si="7"/>
        <v>2.7596382833016034E-2</v>
      </c>
      <c r="J19">
        <f t="shared" si="7"/>
        <v>8.8378173187269003E-3</v>
      </c>
    </row>
    <row r="20" spans="1:10">
      <c r="A20" s="2">
        <v>6</v>
      </c>
      <c r="B20" s="1">
        <v>18467000</v>
      </c>
      <c r="C20" s="4">
        <v>36.25</v>
      </c>
      <c r="E20" s="1">
        <f t="shared" si="1"/>
        <v>14375332.038922884</v>
      </c>
      <c r="F20">
        <f t="shared" si="2"/>
        <v>10952020.756151356</v>
      </c>
      <c r="G20">
        <f t="shared" si="5"/>
        <v>18071992.969023999</v>
      </c>
      <c r="H20">
        <f t="shared" si="6"/>
        <v>37.302401933525381</v>
      </c>
      <c r="I20">
        <f t="shared" si="7"/>
        <v>2.1389886336492185E-2</v>
      </c>
      <c r="J20">
        <f t="shared" si="7"/>
        <v>2.9031777476562239E-2</v>
      </c>
    </row>
    <row r="21" spans="1:10">
      <c r="A21" s="2">
        <v>1250</v>
      </c>
      <c r="B21" s="1">
        <v>106930000</v>
      </c>
      <c r="C21" s="4">
        <v>23.23</v>
      </c>
      <c r="E21" s="1">
        <f t="shared" si="1"/>
        <v>93108628.206228435</v>
      </c>
      <c r="F21">
        <f t="shared" si="2"/>
        <v>39475120.21135886</v>
      </c>
      <c r="G21">
        <f t="shared" si="5"/>
        <v>101131111.74187155</v>
      </c>
      <c r="H21">
        <f t="shared" si="6"/>
        <v>22.975411963421234</v>
      </c>
      <c r="I21">
        <f t="shared" si="7"/>
        <v>5.4230695390708399E-2</v>
      </c>
      <c r="J21">
        <f t="shared" si="7"/>
        <v>1.0959450563011912E-2</v>
      </c>
    </row>
    <row r="22" spans="1:10">
      <c r="A22" s="2">
        <v>780</v>
      </c>
      <c r="B22" s="1">
        <v>92984000</v>
      </c>
      <c r="C22" s="4">
        <v>24.67</v>
      </c>
      <c r="E22" s="1">
        <f t="shared" si="1"/>
        <v>79965510.403732583</v>
      </c>
      <c r="F22">
        <f t="shared" si="2"/>
        <v>36729724.293765016</v>
      </c>
      <c r="G22">
        <f t="shared" si="5"/>
        <v>87997474.400265917</v>
      </c>
      <c r="H22">
        <f t="shared" si="6"/>
        <v>24.670245082938408</v>
      </c>
      <c r="I22">
        <f t="shared" si="7"/>
        <v>5.3627781120774355E-2</v>
      </c>
      <c r="J22">
        <f t="shared" si="7"/>
        <v>9.9344523066871334E-6</v>
      </c>
    </row>
    <row r="23" spans="1:10">
      <c r="A23" s="2">
        <v>484.99999999999994</v>
      </c>
      <c r="B23" s="1">
        <v>80898000</v>
      </c>
      <c r="C23" s="4">
        <v>25.73</v>
      </c>
      <c r="E23" s="1">
        <f t="shared" si="1"/>
        <v>69098819.730657503</v>
      </c>
      <c r="F23">
        <f t="shared" si="2"/>
        <v>31798587.571996763</v>
      </c>
      <c r="G23">
        <f t="shared" si="5"/>
        <v>76064427.03224583</v>
      </c>
      <c r="H23">
        <f t="shared" si="6"/>
        <v>24.711415733633654</v>
      </c>
      <c r="I23">
        <f t="shared" si="7"/>
        <v>5.9748979798686867E-2</v>
      </c>
      <c r="J23">
        <f t="shared" si="7"/>
        <v>3.9587418047662123E-2</v>
      </c>
    </row>
    <row r="24" spans="1:10">
      <c r="A24" s="2">
        <v>302.5</v>
      </c>
      <c r="B24" s="1">
        <v>70300000</v>
      </c>
      <c r="C24" s="4">
        <v>26.79</v>
      </c>
      <c r="E24" s="1">
        <f t="shared" si="1"/>
        <v>61509365.602880433</v>
      </c>
      <c r="F24">
        <f t="shared" si="2"/>
        <v>27741962.020694431</v>
      </c>
      <c r="G24">
        <f t="shared" si="5"/>
        <v>67476058.818120539</v>
      </c>
      <c r="H24">
        <f t="shared" si="6"/>
        <v>24.276333075634884</v>
      </c>
      <c r="I24">
        <f t="shared" si="7"/>
        <v>4.0169860339679384E-2</v>
      </c>
      <c r="J24">
        <f t="shared" si="7"/>
        <v>9.3828552607880367E-2</v>
      </c>
    </row>
    <row r="25" spans="1:10">
      <c r="A25" s="2">
        <v>188.25</v>
      </c>
      <c r="B25" s="1">
        <v>60876000</v>
      </c>
      <c r="C25" s="4">
        <v>27.78</v>
      </c>
      <c r="E25" s="1">
        <f t="shared" si="1"/>
        <v>54769981.644299671</v>
      </c>
      <c r="F25">
        <f t="shared" si="2"/>
        <v>26029870.177674387</v>
      </c>
      <c r="G25">
        <f t="shared" si="5"/>
        <v>60640786.858215369</v>
      </c>
      <c r="H25">
        <f t="shared" si="6"/>
        <v>25.419776441307356</v>
      </c>
      <c r="I25">
        <f t="shared" si="7"/>
        <v>3.8638074411037307E-3</v>
      </c>
      <c r="J25">
        <f t="shared" si="7"/>
        <v>8.4961251212838207E-2</v>
      </c>
    </row>
    <row r="26" spans="1:10">
      <c r="A26" s="2">
        <v>117.25000000000001</v>
      </c>
      <c r="B26" s="1">
        <v>52399000</v>
      </c>
      <c r="C26" s="4">
        <v>28.85</v>
      </c>
      <c r="E26" s="1">
        <f t="shared" si="1"/>
        <v>46830827.04172352</v>
      </c>
      <c r="F26">
        <f t="shared" si="2"/>
        <v>25187608.660956912</v>
      </c>
      <c r="G26">
        <f t="shared" si="5"/>
        <v>53174636.730957873</v>
      </c>
      <c r="H26">
        <f t="shared" si="6"/>
        <v>28.273252190357418</v>
      </c>
      <c r="I26">
        <f t="shared" si="7"/>
        <v>1.4802510180688051E-2</v>
      </c>
      <c r="J26">
        <f t="shared" si="7"/>
        <v>1.9991258566467357E-2</v>
      </c>
    </row>
    <row r="27" spans="1:10">
      <c r="A27" s="2">
        <v>73</v>
      </c>
      <c r="B27" s="1">
        <v>44955000</v>
      </c>
      <c r="C27" s="4">
        <v>29.87</v>
      </c>
      <c r="E27" s="1">
        <f t="shared" si="1"/>
        <v>38409852.941717111</v>
      </c>
      <c r="F27">
        <f t="shared" si="2"/>
        <v>22832929.072673444</v>
      </c>
      <c r="G27">
        <f t="shared" si="5"/>
        <v>44683995.491026431</v>
      </c>
      <c r="H27">
        <f t="shared" si="6"/>
        <v>30.729578204114699</v>
      </c>
      <c r="I27">
        <f t="shared" si="7"/>
        <v>6.0283507724072666E-3</v>
      </c>
      <c r="J27">
        <f t="shared" si="7"/>
        <v>2.8777308473876717E-2</v>
      </c>
    </row>
    <row r="28" spans="1:10">
      <c r="A28" s="2">
        <v>45.5</v>
      </c>
      <c r="B28" s="1">
        <v>38366000</v>
      </c>
      <c r="C28" s="4">
        <v>30.92</v>
      </c>
      <c r="E28" s="1">
        <f t="shared" si="1"/>
        <v>31836498.27148338</v>
      </c>
      <c r="F28">
        <f t="shared" si="2"/>
        <v>19141392.986657243</v>
      </c>
      <c r="G28">
        <f t="shared" si="5"/>
        <v>37147752.928808704</v>
      </c>
      <c r="H28">
        <f t="shared" si="6"/>
        <v>31.015990386359832</v>
      </c>
      <c r="I28">
        <f t="shared" si="7"/>
        <v>3.1753299045803471E-2</v>
      </c>
      <c r="J28">
        <f t="shared" si="7"/>
        <v>3.104475626126453E-3</v>
      </c>
    </row>
    <row r="29" spans="1:10">
      <c r="A29" s="2">
        <v>28.249999999999996</v>
      </c>
      <c r="B29" s="1">
        <v>32546000</v>
      </c>
      <c r="C29" s="4">
        <v>31.97</v>
      </c>
      <c r="E29" s="1">
        <f t="shared" si="1"/>
        <v>27383418.807739388</v>
      </c>
      <c r="F29">
        <f t="shared" si="2"/>
        <v>16054575.582232816</v>
      </c>
      <c r="G29">
        <f t="shared" si="5"/>
        <v>31742731.809434444</v>
      </c>
      <c r="H29">
        <f t="shared" si="6"/>
        <v>30.382593255162174</v>
      </c>
      <c r="I29">
        <f t="shared" si="7"/>
        <v>2.4681011201547233E-2</v>
      </c>
      <c r="J29">
        <f t="shared" si="7"/>
        <v>4.9653010473500937E-2</v>
      </c>
    </row>
    <row r="30" spans="1:10">
      <c r="A30" s="2">
        <v>17.675000000000001</v>
      </c>
      <c r="B30" s="1">
        <v>27472000</v>
      </c>
      <c r="C30" s="4">
        <v>33.090000000000003</v>
      </c>
      <c r="E30" s="1">
        <f t="shared" si="1"/>
        <v>23685299.337598097</v>
      </c>
      <c r="F30">
        <f t="shared" si="2"/>
        <v>14427488.492510846</v>
      </c>
      <c r="G30">
        <f t="shared" si="5"/>
        <v>27733478.48563461</v>
      </c>
      <c r="H30">
        <f t="shared" si="6"/>
        <v>31.34695736110638</v>
      </c>
      <c r="I30">
        <f t="shared" si="7"/>
        <v>9.5179996226925617E-3</v>
      </c>
      <c r="J30">
        <f t="shared" si="7"/>
        <v>5.2675812598779785E-2</v>
      </c>
    </row>
    <row r="31" spans="1:10">
      <c r="A31" s="2">
        <v>11.025</v>
      </c>
      <c r="B31" s="1">
        <v>23042000</v>
      </c>
      <c r="C31" s="4">
        <v>34.29</v>
      </c>
      <c r="E31" s="1">
        <f t="shared" si="1"/>
        <v>19537653.920718584</v>
      </c>
      <c r="F31">
        <f t="shared" si="2"/>
        <v>13318100.911860803</v>
      </c>
      <c r="G31">
        <f t="shared" si="5"/>
        <v>23645120.693798073</v>
      </c>
      <c r="H31">
        <f t="shared" si="6"/>
        <v>34.280817169519793</v>
      </c>
      <c r="I31">
        <f t="shared" si="7"/>
        <v>2.6174841324454155E-2</v>
      </c>
      <c r="J31">
        <f t="shared" si="7"/>
        <v>2.6779908078758836E-4</v>
      </c>
    </row>
    <row r="32" spans="1:10">
      <c r="A32" s="2">
        <v>6.8500000000000005</v>
      </c>
      <c r="B32" s="1">
        <v>19233000</v>
      </c>
      <c r="C32" s="4">
        <v>35.49</v>
      </c>
      <c r="E32" s="1">
        <f t="shared" si="1"/>
        <v>15369095.592939984</v>
      </c>
      <c r="F32">
        <f t="shared" si="2"/>
        <v>11561310.986888256</v>
      </c>
      <c r="G32">
        <f t="shared" si="5"/>
        <v>19232082.858610775</v>
      </c>
      <c r="H32">
        <f t="shared" si="6"/>
        <v>36.952097439715594</v>
      </c>
      <c r="I32">
        <f t="shared" si="7"/>
        <v>4.7685820684483874E-5</v>
      </c>
      <c r="J32">
        <f t="shared" si="7"/>
        <v>4.1197448287280697E-2</v>
      </c>
    </row>
    <row r="33" spans="1:10">
      <c r="A33" s="2">
        <v>4.2750000000000004</v>
      </c>
      <c r="B33" s="1">
        <v>15947000</v>
      </c>
      <c r="C33" s="4">
        <v>36.770000000000003</v>
      </c>
      <c r="E33" s="1">
        <f t="shared" si="1"/>
        <v>12296318.150171883</v>
      </c>
      <c r="F33">
        <f t="shared" si="2"/>
        <v>9385767.8294034041</v>
      </c>
      <c r="G33">
        <f t="shared" si="5"/>
        <v>15469068.42048707</v>
      </c>
      <c r="H33">
        <f t="shared" si="6"/>
        <v>37.354459243780227</v>
      </c>
      <c r="I33">
        <f t="shared" si="7"/>
        <v>2.9969999342379729E-2</v>
      </c>
      <c r="J33">
        <f t="shared" si="7"/>
        <v>1.5895002550454809E-2</v>
      </c>
    </row>
    <row r="34" spans="1:10">
      <c r="A34" s="2">
        <v>2.6749999999999998</v>
      </c>
      <c r="B34" s="1">
        <v>13139000</v>
      </c>
      <c r="C34" s="4">
        <v>38.11</v>
      </c>
      <c r="E34" s="1">
        <f t="shared" si="1"/>
        <v>10281153.363400666</v>
      </c>
      <c r="F34">
        <f t="shared" si="2"/>
        <v>7684634.6213254901</v>
      </c>
      <c r="G34">
        <f t="shared" si="5"/>
        <v>12835720.616507636</v>
      </c>
      <c r="H34">
        <f t="shared" si="6"/>
        <v>36.776228299214125</v>
      </c>
      <c r="I34">
        <f t="shared" si="7"/>
        <v>2.3082379442298778E-2</v>
      </c>
      <c r="J34">
        <f t="shared" si="7"/>
        <v>3.4997945441770512E-2</v>
      </c>
    </row>
    <row r="35" spans="1:10">
      <c r="A35" s="2">
        <v>1.66</v>
      </c>
      <c r="B35" s="1">
        <v>10760000</v>
      </c>
      <c r="C35" s="4">
        <v>39.51</v>
      </c>
      <c r="E35" s="1">
        <f t="shared" si="1"/>
        <v>8555727.0178758092</v>
      </c>
      <c r="F35">
        <f t="shared" si="2"/>
        <v>6686603.2352436185</v>
      </c>
      <c r="G35">
        <f t="shared" si="5"/>
        <v>10858689.038276237</v>
      </c>
      <c r="H35">
        <f t="shared" si="6"/>
        <v>38.008884219456263</v>
      </c>
      <c r="I35">
        <f t="shared" si="7"/>
        <v>9.171843705969936E-3</v>
      </c>
      <c r="J35">
        <f t="shared" si="7"/>
        <v>3.7993312592855863E-2</v>
      </c>
    </row>
    <row r="36" spans="1:10">
      <c r="A36" s="2">
        <v>1.0349999999999999</v>
      </c>
      <c r="B36" s="1">
        <v>8750700</v>
      </c>
      <c r="C36" s="4">
        <v>40.97</v>
      </c>
      <c r="E36" s="1">
        <f t="shared" si="1"/>
        <v>6701178.9619484032</v>
      </c>
      <c r="F36">
        <f t="shared" si="2"/>
        <v>5948248.8476704303</v>
      </c>
      <c r="G36">
        <f t="shared" si="5"/>
        <v>8960327.2168974094</v>
      </c>
      <c r="H36">
        <f t="shared" si="6"/>
        <v>41.593610485137546</v>
      </c>
      <c r="I36">
        <f t="shared" si="7"/>
        <v>2.3955479778464513E-2</v>
      </c>
      <c r="J36">
        <f t="shared" si="7"/>
        <v>1.5221149258910112E-2</v>
      </c>
    </row>
    <row r="37" spans="1:10">
      <c r="A37" s="2">
        <v>0.64500000000000002</v>
      </c>
      <c r="B37" s="1">
        <v>7065200</v>
      </c>
      <c r="C37" s="4">
        <v>42.48</v>
      </c>
      <c r="E37" s="1">
        <f t="shared" si="1"/>
        <v>4944617.1832968816</v>
      </c>
      <c r="F37">
        <f t="shared" si="2"/>
        <v>4961204.4132338706</v>
      </c>
      <c r="G37">
        <f t="shared" si="5"/>
        <v>7004483.4441410471</v>
      </c>
      <c r="H37">
        <f t="shared" si="6"/>
        <v>45.095941297920518</v>
      </c>
      <c r="I37">
        <f t="shared" si="7"/>
        <v>8.5937490600341004E-3</v>
      </c>
      <c r="J37">
        <f t="shared" si="7"/>
        <v>6.1580539028260869E-2</v>
      </c>
    </row>
    <row r="38" spans="1:10">
      <c r="A38" s="2">
        <v>0.40249999999999997</v>
      </c>
      <c r="B38" s="1">
        <v>5694800</v>
      </c>
      <c r="C38" s="4">
        <v>43.98</v>
      </c>
      <c r="E38" s="1">
        <f t="shared" si="1"/>
        <v>3709333.1109458897</v>
      </c>
      <c r="F38">
        <f t="shared" si="2"/>
        <v>3859723.2313266131</v>
      </c>
      <c r="G38">
        <f t="shared" si="5"/>
        <v>5353187.4196969662</v>
      </c>
      <c r="H38">
        <f t="shared" si="6"/>
        <v>46.138264157961899</v>
      </c>
      <c r="I38">
        <f t="shared" si="7"/>
        <v>5.9986756392328762E-2</v>
      </c>
      <c r="J38">
        <f t="shared" si="7"/>
        <v>4.9073764392039615E-2</v>
      </c>
    </row>
    <row r="39" spans="1:10">
      <c r="A39" s="2">
        <v>0.25</v>
      </c>
      <c r="B39" s="1">
        <v>4557200</v>
      </c>
      <c r="C39" s="4">
        <v>45.55</v>
      </c>
      <c r="E39" s="1">
        <f t="shared" si="1"/>
        <v>2934826.5929383761</v>
      </c>
      <c r="F39">
        <f t="shared" si="2"/>
        <v>2992100.5548359887</v>
      </c>
      <c r="G39">
        <f t="shared" si="5"/>
        <v>4191166.0502619208</v>
      </c>
      <c r="H39">
        <f t="shared" si="6"/>
        <v>45.553651845618148</v>
      </c>
      <c r="I39">
        <f t="shared" si="7"/>
        <v>8.0319922263249188E-2</v>
      </c>
      <c r="J39">
        <f t="shared" si="7"/>
        <v>8.0172241891352981E-5</v>
      </c>
    </row>
    <row r="40" spans="1:10">
      <c r="A40" s="2">
        <v>50</v>
      </c>
      <c r="B40" s="1">
        <v>42341000</v>
      </c>
      <c r="C40" s="4">
        <v>31.3</v>
      </c>
      <c r="E40" s="1">
        <f t="shared" si="1"/>
        <v>32947240.301415227</v>
      </c>
      <c r="F40">
        <f t="shared" si="2"/>
        <v>19886846.80727597</v>
      </c>
      <c r="G40">
        <f t="shared" si="5"/>
        <v>38483857.907118179</v>
      </c>
      <c r="H40">
        <f t="shared" si="6"/>
        <v>31.115044035575409</v>
      </c>
      <c r="I40">
        <f t="shared" si="7"/>
        <v>9.1097094846173232E-2</v>
      </c>
      <c r="J40">
        <f t="shared" si="7"/>
        <v>5.9091362435971934E-3</v>
      </c>
    </row>
    <row r="41" spans="1:10">
      <c r="A41" s="2">
        <v>31.2</v>
      </c>
      <c r="B41" s="1">
        <v>34907000</v>
      </c>
      <c r="C41" s="4">
        <v>33.33</v>
      </c>
      <c r="E41" s="1">
        <f t="shared" si="1"/>
        <v>28196921.944724374</v>
      </c>
      <c r="F41">
        <f t="shared" si="2"/>
        <v>16575699.896121949</v>
      </c>
      <c r="G41">
        <f t="shared" si="5"/>
        <v>32708106.551788904</v>
      </c>
      <c r="H41">
        <f t="shared" si="6"/>
        <v>30.449351832965075</v>
      </c>
      <c r="I41">
        <f t="shared" si="7"/>
        <v>6.2992908247947302E-2</v>
      </c>
      <c r="J41">
        <f t="shared" si="7"/>
        <v>8.6428087819829691E-2</v>
      </c>
    </row>
    <row r="42" spans="1:10">
      <c r="A42" s="2">
        <v>19.399999999999999</v>
      </c>
      <c r="B42" s="1">
        <v>28963000</v>
      </c>
      <c r="C42" s="4">
        <v>34.68</v>
      </c>
      <c r="E42" s="1">
        <f t="shared" si="1"/>
        <v>24437267.136298619</v>
      </c>
      <c r="F42">
        <f t="shared" si="2"/>
        <v>14664500.310384598</v>
      </c>
      <c r="G42">
        <f t="shared" si="5"/>
        <v>28499606.917360991</v>
      </c>
      <c r="H42">
        <f t="shared" si="6"/>
        <v>30.96744574640476</v>
      </c>
      <c r="I42">
        <f t="shared" si="7"/>
        <v>1.5999484951110341E-2</v>
      </c>
      <c r="J42">
        <f t="shared" si="7"/>
        <v>0.10705173741624106</v>
      </c>
    </row>
    <row r="43" spans="1:10">
      <c r="A43" s="2">
        <v>12.1</v>
      </c>
      <c r="B43" s="1">
        <v>23997000</v>
      </c>
      <c r="C43" s="4">
        <v>35.89</v>
      </c>
      <c r="E43" s="1">
        <f t="shared" si="1"/>
        <v>20390282.30607624</v>
      </c>
      <c r="F43">
        <f t="shared" si="2"/>
        <v>13563366.69761911</v>
      </c>
      <c r="G43">
        <f t="shared" si="5"/>
        <v>24489355.41608984</v>
      </c>
      <c r="H43">
        <f t="shared" si="6"/>
        <v>33.631365653071107</v>
      </c>
      <c r="I43">
        <f t="shared" si="7"/>
        <v>2.0517373675452776E-2</v>
      </c>
      <c r="J43">
        <f t="shared" si="7"/>
        <v>6.2932135606823439E-2</v>
      </c>
    </row>
    <row r="44" spans="1:10">
      <c r="A44" s="2">
        <v>7.53</v>
      </c>
      <c r="B44" s="1">
        <v>19813000</v>
      </c>
      <c r="C44" s="4">
        <v>37.04</v>
      </c>
      <c r="E44" s="1">
        <f t="shared" si="1"/>
        <v>16136488.548597354</v>
      </c>
      <c r="F44">
        <f t="shared" si="2"/>
        <v>11974227.408879442</v>
      </c>
      <c r="G44">
        <f t="shared" si="5"/>
        <v>20093988.770738706</v>
      </c>
      <c r="H44">
        <f t="shared" si="6"/>
        <v>36.577597059079132</v>
      </c>
      <c r="I44">
        <f t="shared" si="7"/>
        <v>1.4182040616701459E-2</v>
      </c>
      <c r="J44">
        <f t="shared" si="7"/>
        <v>1.2483880694407867E-2</v>
      </c>
    </row>
    <row r="45" spans="1:10">
      <c r="A45" s="2">
        <v>4.6900000000000004</v>
      </c>
      <c r="B45" s="1">
        <v>16279000</v>
      </c>
      <c r="C45" s="4">
        <v>38.19</v>
      </c>
      <c r="E45" s="1">
        <f t="shared" si="1"/>
        <v>12800081.669422451</v>
      </c>
      <c r="F45">
        <f t="shared" si="2"/>
        <v>9800198.8270455971</v>
      </c>
      <c r="G45">
        <f t="shared" si="5"/>
        <v>16120979.74049687</v>
      </c>
      <c r="H45">
        <f t="shared" si="6"/>
        <v>37.43895620580281</v>
      </c>
      <c r="I45">
        <f t="shared" si="7"/>
        <v>9.7070003994796893E-3</v>
      </c>
      <c r="J45">
        <f t="shared" si="7"/>
        <v>1.9665980471253921E-2</v>
      </c>
    </row>
    <row r="46" spans="1:10">
      <c r="A46" s="2">
        <v>2.92</v>
      </c>
      <c r="B46" s="1">
        <v>13298000</v>
      </c>
      <c r="C46" s="4">
        <v>39.36</v>
      </c>
      <c r="E46" s="1">
        <f t="shared" si="1"/>
        <v>10610571.432934506</v>
      </c>
      <c r="F46">
        <f t="shared" si="2"/>
        <v>7943712.8808268374</v>
      </c>
      <c r="G46">
        <f t="shared" si="5"/>
        <v>13254689.753684167</v>
      </c>
      <c r="H46">
        <f t="shared" si="6"/>
        <v>36.820737725731007</v>
      </c>
      <c r="I46">
        <f t="shared" si="7"/>
        <v>3.2568992567177909E-3</v>
      </c>
      <c r="J46">
        <f t="shared" si="7"/>
        <v>6.4513777293419519E-2</v>
      </c>
    </row>
    <row r="47" spans="1:10">
      <c r="A47" s="2">
        <v>1.82</v>
      </c>
      <c r="B47" s="1">
        <v>10798000</v>
      </c>
      <c r="C47" s="4">
        <v>40.57</v>
      </c>
      <c r="E47" s="1">
        <f t="shared" si="1"/>
        <v>8895076.9979099501</v>
      </c>
      <c r="F47">
        <f t="shared" si="2"/>
        <v>6837984.4849776821</v>
      </c>
      <c r="G47">
        <f t="shared" si="5"/>
        <v>11219644.674210595</v>
      </c>
      <c r="H47">
        <f t="shared" si="6"/>
        <v>37.550853141312494</v>
      </c>
      <c r="I47">
        <f t="shared" si="7"/>
        <v>3.904840472407807E-2</v>
      </c>
      <c r="J47">
        <f t="shared" si="7"/>
        <v>7.4418211946943702E-2</v>
      </c>
    </row>
    <row r="48" spans="1:10">
      <c r="A48" s="2">
        <v>1.1299999999999999</v>
      </c>
      <c r="B48" s="1">
        <v>8726500</v>
      </c>
      <c r="C48" s="4">
        <v>41.82</v>
      </c>
      <c r="E48" s="1">
        <f t="shared" si="1"/>
        <v>7054021.4217289956</v>
      </c>
      <c r="F48">
        <f t="shared" si="2"/>
        <v>6096670.0299355872</v>
      </c>
      <c r="G48">
        <f t="shared" si="5"/>
        <v>9323551.0226590354</v>
      </c>
      <c r="H48">
        <f t="shared" si="6"/>
        <v>40.836294796012957</v>
      </c>
      <c r="I48">
        <f t="shared" si="7"/>
        <v>6.8418154203751261E-2</v>
      </c>
      <c r="J48">
        <f t="shared" si="7"/>
        <v>2.3522362601316186E-2</v>
      </c>
    </row>
    <row r="49" spans="1:10">
      <c r="A49" s="2">
        <v>0.70699999999999996</v>
      </c>
      <c r="B49" s="1">
        <v>7025700</v>
      </c>
      <c r="C49" s="4">
        <v>43.13</v>
      </c>
      <c r="E49" s="1">
        <f t="shared" si="1"/>
        <v>5252624.2276458032</v>
      </c>
      <c r="F49">
        <f t="shared" si="2"/>
        <v>5174231.6564662959</v>
      </c>
      <c r="G49">
        <f t="shared" si="5"/>
        <v>7373108.8769683596</v>
      </c>
      <c r="H49">
        <f t="shared" si="6"/>
        <v>44.569239385532441</v>
      </c>
      <c r="I49">
        <f t="shared" si="7"/>
        <v>4.9448293688651605E-2</v>
      </c>
      <c r="J49">
        <f t="shared" si="7"/>
        <v>3.3369797948816102E-2</v>
      </c>
    </row>
    <row r="50" spans="1:10">
      <c r="A50" s="2">
        <v>0.441</v>
      </c>
      <c r="B50" s="1">
        <v>5622400</v>
      </c>
      <c r="C50" s="4">
        <v>44.45</v>
      </c>
      <c r="E50" s="1">
        <f t="shared" si="1"/>
        <v>3904254.4698569225</v>
      </c>
      <c r="F50">
        <f t="shared" si="2"/>
        <v>4062732.4734617211</v>
      </c>
      <c r="G50">
        <f t="shared" si="5"/>
        <v>5634624.931290295</v>
      </c>
      <c r="H50">
        <f t="shared" si="6"/>
        <v>46.139568004568964</v>
      </c>
      <c r="I50">
        <f t="shared" si="7"/>
        <v>2.1743261401349911E-3</v>
      </c>
      <c r="J50">
        <f t="shared" si="7"/>
        <v>3.8010528786703295E-2</v>
      </c>
    </row>
    <row r="51" spans="1:10">
      <c r="A51" s="2">
        <v>0.27400000000000002</v>
      </c>
      <c r="B51" s="1">
        <v>4474200</v>
      </c>
      <c r="C51" s="4">
        <v>45.86</v>
      </c>
      <c r="E51" s="1">
        <f t="shared" si="1"/>
        <v>3061249.0726310881</v>
      </c>
      <c r="F51">
        <f t="shared" si="2"/>
        <v>3131586.4439200745</v>
      </c>
      <c r="G51">
        <f t="shared" si="5"/>
        <v>4379278.4269133508</v>
      </c>
      <c r="H51">
        <f t="shared" si="6"/>
        <v>45.650729577215102</v>
      </c>
      <c r="I51">
        <f t="shared" si="7"/>
        <v>2.1215317394539624E-2</v>
      </c>
      <c r="J51">
        <f t="shared" si="7"/>
        <v>4.5632451544896846E-3</v>
      </c>
    </row>
    <row r="52" spans="1:10">
      <c r="A52" s="2">
        <v>0.17100000000000001</v>
      </c>
      <c r="B52" s="1">
        <v>3533000</v>
      </c>
      <c r="C52" s="4">
        <v>47.27</v>
      </c>
      <c r="E52" s="1">
        <f t="shared" si="1"/>
        <v>2452977.310530419</v>
      </c>
      <c r="F52">
        <f t="shared" si="2"/>
        <v>2537271.8007982974</v>
      </c>
      <c r="G52">
        <f t="shared" si="5"/>
        <v>3529142.371328094</v>
      </c>
      <c r="H52">
        <f t="shared" si="6"/>
        <v>45.967739112427608</v>
      </c>
      <c r="I52">
        <f t="shared" si="7"/>
        <v>1.0918847075873075E-3</v>
      </c>
      <c r="J52">
        <f t="shared" si="7"/>
        <v>2.7549415857253956E-2</v>
      </c>
    </row>
    <row r="53" spans="1:10">
      <c r="A53" s="2">
        <v>0.107</v>
      </c>
      <c r="B53" s="1">
        <v>2762400</v>
      </c>
      <c r="C53" s="4">
        <v>48.73</v>
      </c>
      <c r="E53" s="1">
        <f t="shared" si="1"/>
        <v>1861957.9011200881</v>
      </c>
      <c r="F53">
        <f t="shared" si="2"/>
        <v>2124609.7690504473</v>
      </c>
      <c r="G53">
        <f t="shared" si="5"/>
        <v>2825040.5123268794</v>
      </c>
      <c r="H53">
        <f t="shared" si="6"/>
        <v>48.769439521081459</v>
      </c>
      <c r="I53">
        <f t="shared" si="7"/>
        <v>2.2676119434868022E-2</v>
      </c>
      <c r="J53">
        <f t="shared" si="7"/>
        <v>8.0934785720217944E-4</v>
      </c>
    </row>
    <row r="54" spans="1:10">
      <c r="A54" s="2">
        <v>6.6400000000000001E-2</v>
      </c>
      <c r="B54" s="1">
        <v>2143800</v>
      </c>
      <c r="C54" s="4">
        <v>50.26</v>
      </c>
      <c r="E54" s="1">
        <f t="shared" si="1"/>
        <v>1306111.6982722282</v>
      </c>
      <c r="F54">
        <f t="shared" si="2"/>
        <v>1699626.6384646394</v>
      </c>
      <c r="G54">
        <f t="shared" si="5"/>
        <v>2143515.4486362291</v>
      </c>
      <c r="H54">
        <f t="shared" si="6"/>
        <v>52.458811018859542</v>
      </c>
      <c r="I54">
        <f t="shared" si="7"/>
        <v>1.3273223424332961E-4</v>
      </c>
      <c r="J54">
        <f t="shared" si="7"/>
        <v>4.3748726996807485E-2</v>
      </c>
    </row>
    <row r="55" spans="1:10">
      <c r="A55" s="2">
        <v>4.1399999999999999E-2</v>
      </c>
      <c r="B55" s="1">
        <v>1642300</v>
      </c>
      <c r="C55" s="4">
        <v>51.83</v>
      </c>
      <c r="E55" s="1">
        <f t="shared" si="1"/>
        <v>920392.33693734347</v>
      </c>
      <c r="F55">
        <f t="shared" si="2"/>
        <v>1277133.5158058542</v>
      </c>
      <c r="G55">
        <f t="shared" si="5"/>
        <v>1574227.4521452123</v>
      </c>
      <c r="H55">
        <f t="shared" si="6"/>
        <v>54.220823253325953</v>
      </c>
      <c r="I55">
        <f t="shared" si="7"/>
        <v>4.14495207055883E-2</v>
      </c>
      <c r="J55">
        <f t="shared" si="7"/>
        <v>4.6128173901716286E-2</v>
      </c>
    </row>
    <row r="56" spans="1:10">
      <c r="A56" s="2">
        <v>2.58E-2</v>
      </c>
      <c r="B56" s="1">
        <v>1235200</v>
      </c>
      <c r="C56" s="4">
        <v>53.48</v>
      </c>
      <c r="E56" s="1">
        <f t="shared" si="1"/>
        <v>690042.89712012361</v>
      </c>
      <c r="F56">
        <f t="shared" si="2"/>
        <v>946744.61939933943</v>
      </c>
      <c r="G56">
        <f t="shared" si="5"/>
        <v>1171530.8678082426</v>
      </c>
      <c r="H56">
        <f t="shared" si="6"/>
        <v>53.913243988272441</v>
      </c>
      <c r="I56">
        <f t="shared" si="7"/>
        <v>5.1545605725192227E-2</v>
      </c>
      <c r="J56">
        <f t="shared" si="7"/>
        <v>8.1010469011302249E-3</v>
      </c>
    </row>
    <row r="57" spans="1:10">
      <c r="A57" s="2">
        <v>1.61E-2</v>
      </c>
      <c r="B57" s="1">
        <v>919400</v>
      </c>
      <c r="C57" s="4">
        <v>55.17</v>
      </c>
      <c r="E57" s="1">
        <f t="shared" si="1"/>
        <v>528819.78441574133</v>
      </c>
      <c r="F57">
        <f t="shared" si="2"/>
        <v>730963.49556237902</v>
      </c>
      <c r="G57">
        <f t="shared" si="5"/>
        <v>902196.20717130217</v>
      </c>
      <c r="H57">
        <f t="shared" si="6"/>
        <v>54.115923868222531</v>
      </c>
      <c r="I57">
        <f t="shared" si="7"/>
        <v>1.8711978277896266E-2</v>
      </c>
      <c r="J57">
        <f t="shared" si="7"/>
        <v>1.9105965774469293E-2</v>
      </c>
    </row>
    <row r="58" spans="1:10">
      <c r="A58" s="2">
        <v>0.01</v>
      </c>
      <c r="B58" s="1">
        <v>693650</v>
      </c>
      <c r="C58" s="4">
        <v>56.75</v>
      </c>
      <c r="E58" s="1">
        <f t="shared" si="1"/>
        <v>378252.81794747658</v>
      </c>
      <c r="F58">
        <f t="shared" si="2"/>
        <v>577923.02059210709</v>
      </c>
      <c r="G58">
        <f t="shared" si="5"/>
        <v>690702.69437400624</v>
      </c>
      <c r="H58">
        <f t="shared" si="6"/>
        <v>56.795100185763445</v>
      </c>
      <c r="I58">
        <f t="shared" si="7"/>
        <v>4.2489809356213628E-3</v>
      </c>
      <c r="J58">
        <f t="shared" si="7"/>
        <v>7.9471692975233849E-4</v>
      </c>
    </row>
    <row r="59" spans="1:10">
      <c r="A59" s="2">
        <v>2.5</v>
      </c>
      <c r="B59" s="1">
        <v>13393000</v>
      </c>
      <c r="C59" s="4">
        <v>42.56</v>
      </c>
      <c r="E59" s="1">
        <f t="shared" si="1"/>
        <v>10034149.246252075</v>
      </c>
      <c r="F59">
        <f t="shared" si="2"/>
        <v>7503341.6821975512</v>
      </c>
      <c r="G59">
        <f t="shared" si="5"/>
        <v>12529337.073279824</v>
      </c>
      <c r="H59">
        <f t="shared" si="6"/>
        <v>36.788425376465774</v>
      </c>
      <c r="I59">
        <f t="shared" si="7"/>
        <v>6.4486144009570368E-2</v>
      </c>
      <c r="J59">
        <f t="shared" si="7"/>
        <v>0.13561030600409368</v>
      </c>
    </row>
    <row r="60" spans="1:10">
      <c r="A60" s="2">
        <v>1.56</v>
      </c>
      <c r="B60" s="1">
        <v>10841000</v>
      </c>
      <c r="C60" s="4">
        <v>43.98</v>
      </c>
      <c r="E60" s="1">
        <f t="shared" si="1"/>
        <v>8321971.4116661046</v>
      </c>
      <c r="F60">
        <f t="shared" si="2"/>
        <v>6590096.9148761677</v>
      </c>
      <c r="G60">
        <f t="shared" si="5"/>
        <v>10615299.596528037</v>
      </c>
      <c r="H60">
        <f t="shared" si="6"/>
        <v>38.375397057029211</v>
      </c>
      <c r="I60">
        <f t="shared" si="7"/>
        <v>2.0819149845213863E-2</v>
      </c>
      <c r="J60">
        <f t="shared" si="7"/>
        <v>0.12743526473330574</v>
      </c>
    </row>
    <row r="61" spans="1:10">
      <c r="A61" s="2">
        <v>0.97</v>
      </c>
      <c r="B61" s="1">
        <v>8704800</v>
      </c>
      <c r="C61" s="4">
        <v>44.98</v>
      </c>
      <c r="E61" s="1">
        <f t="shared" si="1"/>
        <v>6442211.4306339175</v>
      </c>
      <c r="F61">
        <f t="shared" si="2"/>
        <v>5831676.753596656</v>
      </c>
      <c r="G61">
        <f t="shared" si="5"/>
        <v>8689680.1940825153</v>
      </c>
      <c r="H61">
        <f t="shared" si="6"/>
        <v>42.152308136140988</v>
      </c>
      <c r="I61">
        <f t="shared" si="7"/>
        <v>1.7369504086808066E-3</v>
      </c>
      <c r="J61">
        <f t="shared" si="7"/>
        <v>6.2865537213406167E-2</v>
      </c>
    </row>
    <row r="62" spans="1:10">
      <c r="A62" s="2">
        <v>0.60499999999999998</v>
      </c>
      <c r="B62" s="1">
        <v>6915500</v>
      </c>
      <c r="C62" s="4">
        <v>45.94</v>
      </c>
      <c r="E62" s="1">
        <f t="shared" si="1"/>
        <v>4742411.6454194337</v>
      </c>
      <c r="F62">
        <f t="shared" si="2"/>
        <v>4809414.0216715289</v>
      </c>
      <c r="G62">
        <f t="shared" si="5"/>
        <v>6754326.868494045</v>
      </c>
      <c r="H62">
        <f t="shared" si="6"/>
        <v>45.401901222577386</v>
      </c>
      <c r="I62">
        <f t="shared" si="7"/>
        <v>2.3306070639282049E-2</v>
      </c>
      <c r="J62">
        <f t="shared" si="7"/>
        <v>1.1713077436278002E-2</v>
      </c>
    </row>
    <row r="63" spans="1:10">
      <c r="A63" s="2">
        <v>0.37650000000000006</v>
      </c>
      <c r="B63" s="1">
        <v>5441200</v>
      </c>
      <c r="C63" s="4">
        <v>47.05</v>
      </c>
      <c r="E63" s="1">
        <f t="shared" si="1"/>
        <v>3578506.2378497329</v>
      </c>
      <c r="F63">
        <f t="shared" si="2"/>
        <v>3717648.4810022069</v>
      </c>
      <c r="G63">
        <f t="shared" si="5"/>
        <v>5160098.5574528966</v>
      </c>
      <c r="H63">
        <f t="shared" si="6"/>
        <v>46.092533989248828</v>
      </c>
      <c r="I63">
        <f t="shared" si="7"/>
        <v>5.1661663336599169E-2</v>
      </c>
      <c r="J63">
        <f t="shared" si="7"/>
        <v>2.0349968347527503E-2</v>
      </c>
    </row>
    <row r="64" spans="1:10">
      <c r="A64" s="2">
        <v>0.23450000000000004</v>
      </c>
      <c r="B64" s="1">
        <v>4247300</v>
      </c>
      <c r="C64" s="4">
        <v>48.25</v>
      </c>
      <c r="E64" s="1">
        <f t="shared" si="1"/>
        <v>2850179.7299619019</v>
      </c>
      <c r="F64">
        <f t="shared" si="2"/>
        <v>2902308.2899591187</v>
      </c>
      <c r="G64">
        <f t="shared" si="5"/>
        <v>4067790.2973298812</v>
      </c>
      <c r="H64">
        <f t="shared" si="6"/>
        <v>45.519195297425085</v>
      </c>
      <c r="I64">
        <f t="shared" si="7"/>
        <v>4.226442744099046E-2</v>
      </c>
      <c r="J64">
        <f t="shared" si="7"/>
        <v>5.659698865440238E-2</v>
      </c>
    </row>
    <row r="65" spans="1:10">
      <c r="A65" s="2">
        <v>0.14599999999999999</v>
      </c>
      <c r="B65" s="1">
        <v>3286400</v>
      </c>
      <c r="C65" s="4">
        <v>49.51</v>
      </c>
      <c r="E65" s="1">
        <f t="shared" si="1"/>
        <v>2255607.7635467188</v>
      </c>
      <c r="F65">
        <f t="shared" si="2"/>
        <v>2389679.7060226514</v>
      </c>
      <c r="G65">
        <f t="shared" si="5"/>
        <v>3286082.0866723242</v>
      </c>
      <c r="H65">
        <f t="shared" si="6"/>
        <v>46.653207594897175</v>
      </c>
      <c r="I65">
        <f t="shared" si="7"/>
        <v>9.673604177086734E-5</v>
      </c>
      <c r="J65">
        <f t="shared" si="7"/>
        <v>5.7701321048330097E-2</v>
      </c>
    </row>
    <row r="66" spans="1:10">
      <c r="A66" s="2">
        <v>9.1000000000000011E-2</v>
      </c>
      <c r="B66" s="1">
        <v>2524600</v>
      </c>
      <c r="C66" s="4">
        <v>50.81</v>
      </c>
      <c r="E66" s="1">
        <f t="shared" ref="E66:E96" si="8">($M$1*A66^2*$O$1^2)/(1+A66^2*$O$1^2)+($M$2*A66^2*$O$2^2)/(1+A66^2*$O$2^2)+($M$3*A66^2*$O$3^2)/(1+A66^2*$O$3^2)+($M$4*A66^2*$O$4^2)/(1+A66^2*$O$4^2)+($M$5*A66^2*$O$5^2)/(1+A66^2*$O$5^2)+($M$6*A66^2*$O$6^2)/(1+A66^2*$O$6^2)+($M$7*A66^2*$O$7^2)/(1+A66^2*$O$7^2)+($M$8*A66^2*$O$8^2)/(1+A66^2*$O$8^2)+($M$9*A66^2*$O$9^2)/(1+A66^2*$O$9^2)+($M$10*A66^2*$O$10^2)/(1+A66^2*$O$10^2)</f>
        <v>1660797.08578648</v>
      </c>
      <c r="F66">
        <f t="shared" ref="F66:F96" si="9">($M$1*A66*$O$1)/(1+A66^2*$O$1^2)+($M$2*A66*$O$2)/(1+A66^2*$O$2^2)+($M$3*A66*$O$3)/(1+A66^2*$O$3^2)+($M$4*A66*$O$4)/(1+A66^2*$O$4^2)+($M$5*A66*$O$5)/(1+A66^2*$O$5^2)+($M$6*A66*$O$6)/(1+A66^2*$O$6^2)+($M$7*A66*$O$7)/(1+A66^2*$O$7^2)+($M$8*A66*$O$8)/(1+A66^2*$O$8^2)+($M$9*A66*$O$9)/(1+A66^2*$O$9^2)+($M$10*A66*$O$10)/(1+A66^2*$O$10^2)</f>
        <v>1985291.6906645438</v>
      </c>
      <c r="G66">
        <f t="shared" si="5"/>
        <v>2588364.359432139</v>
      </c>
      <c r="H66">
        <f t="shared" si="6"/>
        <v>50.08581033516819</v>
      </c>
      <c r="I66">
        <f t="shared" si="7"/>
        <v>2.5257212798914269E-2</v>
      </c>
      <c r="J66">
        <f t="shared" si="7"/>
        <v>1.4252896375355477E-2</v>
      </c>
    </row>
    <row r="67" spans="1:10">
      <c r="A67" s="2">
        <v>5.6499999999999995E-2</v>
      </c>
      <c r="B67" s="1">
        <v>1931900</v>
      </c>
      <c r="C67" s="4">
        <v>52.14</v>
      </c>
      <c r="E67" s="1">
        <f t="shared" si="8"/>
        <v>1153107.8383350675</v>
      </c>
      <c r="F67">
        <f t="shared" si="9"/>
        <v>1550213.6486161822</v>
      </c>
      <c r="G67">
        <f t="shared" ref="G67:G96" si="10">(E67^2+F67^2)^0.5</f>
        <v>1932050.735147933</v>
      </c>
      <c r="H67">
        <f t="shared" ref="H67:H96" si="11">DEGREES(ATAN(F67/E67))</f>
        <v>53.356727261692264</v>
      </c>
      <c r="I67">
        <f t="shared" ref="I67:J96" si="12">ABS((G67-B67)/B67)</f>
        <v>7.8024301430203426E-5</v>
      </c>
      <c r="J67">
        <f t="shared" si="12"/>
        <v>2.3335774102268184E-2</v>
      </c>
    </row>
    <row r="68" spans="1:10">
      <c r="A68" s="2">
        <v>3.5349999999999999E-2</v>
      </c>
      <c r="B68" s="1">
        <v>1469800</v>
      </c>
      <c r="C68" s="4">
        <v>53.51</v>
      </c>
      <c r="E68" s="1">
        <f t="shared" si="8"/>
        <v>830122.00338382833</v>
      </c>
      <c r="F68">
        <f t="shared" si="9"/>
        <v>1153370.02287859</v>
      </c>
      <c r="G68">
        <f t="shared" si="10"/>
        <v>1421043.613045335</v>
      </c>
      <c r="H68">
        <f t="shared" si="11"/>
        <v>54.256073344458393</v>
      </c>
      <c r="I68">
        <f t="shared" si="12"/>
        <v>3.3172123387307767E-2</v>
      </c>
      <c r="J68">
        <f t="shared" si="12"/>
        <v>1.3942690047811533E-2</v>
      </c>
    </row>
    <row r="69" spans="1:10">
      <c r="A69" s="2">
        <v>2.205E-2</v>
      </c>
      <c r="B69" s="1">
        <v>1105800</v>
      </c>
      <c r="C69" s="4">
        <v>54.92</v>
      </c>
      <c r="E69" s="1">
        <f t="shared" si="8"/>
        <v>632826.27547832183</v>
      </c>
      <c r="F69">
        <f t="shared" si="9"/>
        <v>863813.71345155651</v>
      </c>
      <c r="G69">
        <f t="shared" si="10"/>
        <v>1070814.2819755126</v>
      </c>
      <c r="H69">
        <f t="shared" si="11"/>
        <v>53.773652539521898</v>
      </c>
      <c r="I69">
        <f t="shared" si="12"/>
        <v>3.1638377667288275E-2</v>
      </c>
      <c r="J69">
        <f t="shared" si="12"/>
        <v>2.087304188780233E-2</v>
      </c>
    </row>
    <row r="70" spans="1:10">
      <c r="A70" s="2">
        <v>1.3700000000000002E-2</v>
      </c>
      <c r="B70" s="1">
        <v>826760</v>
      </c>
      <c r="C70" s="4">
        <v>56.33</v>
      </c>
      <c r="E70" s="1">
        <f t="shared" si="8"/>
        <v>477209.55680584861</v>
      </c>
      <c r="F70">
        <f t="shared" si="9"/>
        <v>675112.64015148941</v>
      </c>
      <c r="G70">
        <f t="shared" si="10"/>
        <v>826744.23977379419</v>
      </c>
      <c r="H70">
        <f t="shared" si="11"/>
        <v>54.745069679500681</v>
      </c>
      <c r="I70">
        <f t="shared" si="12"/>
        <v>1.9062637531818483E-5</v>
      </c>
      <c r="J70">
        <f t="shared" si="12"/>
        <v>2.8136522643339566E-2</v>
      </c>
    </row>
    <row r="71" spans="1:10">
      <c r="A71" s="2">
        <v>8.5500000000000003E-3</v>
      </c>
      <c r="B71" s="1">
        <v>613250</v>
      </c>
      <c r="C71" s="4">
        <v>57.77</v>
      </c>
      <c r="E71" s="1">
        <f t="shared" si="8"/>
        <v>331546.18851037539</v>
      </c>
      <c r="F71">
        <f t="shared" si="9"/>
        <v>531835.71529990004</v>
      </c>
      <c r="G71">
        <f t="shared" si="10"/>
        <v>626715.32866550644</v>
      </c>
      <c r="H71">
        <f t="shared" si="11"/>
        <v>58.060601774422167</v>
      </c>
      <c r="I71">
        <f t="shared" si="12"/>
        <v>2.1957323547503373E-2</v>
      </c>
      <c r="J71">
        <f t="shared" si="12"/>
        <v>5.0303232546678942E-3</v>
      </c>
    </row>
    <row r="72" spans="1:10">
      <c r="A72" s="2">
        <v>5.3500000000000006E-3</v>
      </c>
      <c r="B72" s="1">
        <v>451480</v>
      </c>
      <c r="C72" s="4">
        <v>59.22</v>
      </c>
      <c r="E72" s="1">
        <f t="shared" si="8"/>
        <v>215919.92258194782</v>
      </c>
      <c r="F72">
        <f t="shared" si="9"/>
        <v>398273.06739342568</v>
      </c>
      <c r="G72">
        <f t="shared" si="10"/>
        <v>453037.35958391172</v>
      </c>
      <c r="H72">
        <f t="shared" si="11"/>
        <v>61.536089591992976</v>
      </c>
      <c r="I72">
        <f t="shared" si="12"/>
        <v>3.4494542037559113E-3</v>
      </c>
      <c r="J72">
        <f t="shared" si="12"/>
        <v>3.9109922188331259E-2</v>
      </c>
    </row>
    <row r="73" spans="1:10">
      <c r="A73" s="2">
        <v>3.32E-3</v>
      </c>
      <c r="B73" s="1">
        <v>328270</v>
      </c>
      <c r="C73" s="4">
        <v>60.74</v>
      </c>
      <c r="E73" s="1">
        <f t="shared" si="8"/>
        <v>143615.80068119499</v>
      </c>
      <c r="F73">
        <f t="shared" si="9"/>
        <v>282746.45333801076</v>
      </c>
      <c r="G73">
        <f t="shared" si="10"/>
        <v>317129.39800738217</v>
      </c>
      <c r="H73">
        <f t="shared" si="11"/>
        <v>63.072554985746265</v>
      </c>
      <c r="I73">
        <f t="shared" si="12"/>
        <v>3.3937313774081782E-2</v>
      </c>
      <c r="J73">
        <f t="shared" si="12"/>
        <v>3.840228820787394E-2</v>
      </c>
    </row>
    <row r="74" spans="1:10">
      <c r="A74" s="2">
        <v>2.0700000000000002E-3</v>
      </c>
      <c r="B74" s="1">
        <v>235150</v>
      </c>
      <c r="C74" s="4">
        <v>62.33</v>
      </c>
      <c r="E74" s="1">
        <f t="shared" si="8"/>
        <v>102776.31701357129</v>
      </c>
      <c r="F74">
        <f t="shared" si="9"/>
        <v>201605.38714042789</v>
      </c>
      <c r="G74">
        <f t="shared" si="10"/>
        <v>226291.19174841055</v>
      </c>
      <c r="H74">
        <f t="shared" si="11"/>
        <v>62.987988804467065</v>
      </c>
      <c r="I74">
        <f t="shared" si="12"/>
        <v>3.7673009787750157E-2</v>
      </c>
      <c r="J74">
        <f t="shared" si="12"/>
        <v>1.0556534645709399E-2</v>
      </c>
    </row>
    <row r="75" spans="1:10">
      <c r="A75" s="2">
        <v>1.2900000000000001E-3</v>
      </c>
      <c r="B75" s="1">
        <v>167150</v>
      </c>
      <c r="C75" s="4">
        <v>63.95</v>
      </c>
      <c r="E75" s="1">
        <f t="shared" si="8"/>
        <v>73440.145787233574</v>
      </c>
      <c r="F75">
        <f t="shared" si="9"/>
        <v>148277.2467702904</v>
      </c>
      <c r="G75">
        <f t="shared" si="10"/>
        <v>165467.81234737986</v>
      </c>
      <c r="H75">
        <f t="shared" si="11"/>
        <v>63.651274272151539</v>
      </c>
      <c r="I75">
        <f t="shared" si="12"/>
        <v>1.0063940488304743E-2</v>
      </c>
      <c r="J75">
        <f t="shared" si="12"/>
        <v>4.6712389030252287E-3</v>
      </c>
    </row>
    <row r="76" spans="1:10">
      <c r="A76" s="2">
        <v>8.0500000000000005E-4</v>
      </c>
      <c r="B76" s="1">
        <v>120230</v>
      </c>
      <c r="C76" s="4">
        <v>65.489999999999995</v>
      </c>
      <c r="E76" s="1">
        <f t="shared" si="8"/>
        <v>48244.588718703417</v>
      </c>
      <c r="F76">
        <f t="shared" si="9"/>
        <v>109651.30187002714</v>
      </c>
      <c r="G76">
        <f t="shared" si="10"/>
        <v>119795.44374653262</v>
      </c>
      <c r="H76">
        <f t="shared" si="11"/>
        <v>66.251374102249528</v>
      </c>
      <c r="I76">
        <f t="shared" si="12"/>
        <v>3.6143745609862835E-3</v>
      </c>
      <c r="J76">
        <f t="shared" si="12"/>
        <v>1.1625807027783376E-2</v>
      </c>
    </row>
    <row r="77" spans="1:10">
      <c r="A77" s="2">
        <v>5.0000000000000001E-4</v>
      </c>
      <c r="B77" s="1">
        <v>84783</v>
      </c>
      <c r="C77" s="4">
        <v>67.11</v>
      </c>
      <c r="E77" s="1">
        <f t="shared" si="8"/>
        <v>29393.85759317239</v>
      </c>
      <c r="F77">
        <f t="shared" si="9"/>
        <v>77763.177346628188</v>
      </c>
      <c r="G77">
        <f t="shared" si="10"/>
        <v>83133.089773271655</v>
      </c>
      <c r="H77">
        <f t="shared" si="11"/>
        <v>69.293809787954331</v>
      </c>
      <c r="I77">
        <f t="shared" si="12"/>
        <v>1.9460389780125084E-2</v>
      </c>
    </row>
    <row r="78" spans="1:10">
      <c r="A78" s="2">
        <v>0.2</v>
      </c>
      <c r="B78" s="1">
        <v>3396900</v>
      </c>
      <c r="C78" s="4"/>
      <c r="E78" s="1">
        <f t="shared" si="8"/>
        <v>2647729.0414952524</v>
      </c>
      <c r="F78">
        <f t="shared" si="9"/>
        <v>2703802.360062527</v>
      </c>
      <c r="G78">
        <f t="shared" si="10"/>
        <v>3784311.8633982926</v>
      </c>
      <c r="H78">
        <f t="shared" si="11"/>
        <v>45.600322914908787</v>
      </c>
      <c r="I78">
        <f t="shared" si="12"/>
        <v>0.11404865124033459</v>
      </c>
    </row>
    <row r="79" spans="1:10">
      <c r="A79" s="2">
        <v>0.12479999999999999</v>
      </c>
      <c r="B79" s="1">
        <v>2842300</v>
      </c>
      <c r="C79" s="4">
        <v>58.65</v>
      </c>
      <c r="E79" s="1">
        <f t="shared" si="8"/>
        <v>2057165.0371842382</v>
      </c>
      <c r="F79">
        <f t="shared" si="9"/>
        <v>2254357.0403018314</v>
      </c>
      <c r="G79">
        <f t="shared" si="10"/>
        <v>3051893.4541316577</v>
      </c>
      <c r="H79">
        <f t="shared" si="11"/>
        <v>47.618657946279136</v>
      </c>
      <c r="I79">
        <f t="shared" si="12"/>
        <v>7.3740792362402885E-2</v>
      </c>
      <c r="J79">
        <f t="shared" si="12"/>
        <v>0.18808767355022785</v>
      </c>
    </row>
    <row r="80" spans="1:10">
      <c r="A80" s="2">
        <v>7.7600000000000002E-2</v>
      </c>
      <c r="B80" s="1">
        <v>2304000</v>
      </c>
      <c r="C80" s="4">
        <v>56.76</v>
      </c>
      <c r="E80" s="1">
        <f t="shared" si="8"/>
        <v>1473549.6825059599</v>
      </c>
      <c r="F80">
        <f t="shared" si="9"/>
        <v>1843014.5631490285</v>
      </c>
      <c r="G80">
        <f t="shared" si="10"/>
        <v>2359671.8726960365</v>
      </c>
      <c r="H80">
        <f t="shared" si="11"/>
        <v>51.356535064562365</v>
      </c>
      <c r="I80">
        <f t="shared" si="12"/>
        <v>2.4163139190988052E-2</v>
      </c>
      <c r="J80">
        <f t="shared" si="12"/>
        <v>9.5198466092981548E-2</v>
      </c>
    </row>
    <row r="81" spans="1:10">
      <c r="A81" s="2">
        <v>4.8399999999999999E-2</v>
      </c>
      <c r="B81" s="1">
        <v>1780500</v>
      </c>
      <c r="C81" s="4">
        <v>56.17</v>
      </c>
      <c r="E81" s="1">
        <f t="shared" si="8"/>
        <v>1027376.3776712322</v>
      </c>
      <c r="F81">
        <f t="shared" si="9"/>
        <v>1410512.8884282366</v>
      </c>
      <c r="G81">
        <f t="shared" si="10"/>
        <v>1745006.8280150164</v>
      </c>
      <c r="H81">
        <f t="shared" si="11"/>
        <v>53.931498955399817</v>
      </c>
      <c r="I81">
        <f t="shared" si="12"/>
        <v>1.9934384714958498E-2</v>
      </c>
      <c r="J81">
        <f t="shared" si="12"/>
        <v>3.9852252885885425E-2</v>
      </c>
    </row>
    <row r="82" spans="1:10">
      <c r="A82" s="2">
        <v>3.0120000000000001E-2</v>
      </c>
      <c r="B82" s="1">
        <v>1344600</v>
      </c>
      <c r="C82" s="4">
        <v>56.56</v>
      </c>
      <c r="E82" s="1">
        <f t="shared" si="8"/>
        <v>753514.87575086078</v>
      </c>
      <c r="F82">
        <f t="shared" si="9"/>
        <v>1041422.9697589022</v>
      </c>
      <c r="G82">
        <f t="shared" si="10"/>
        <v>1285436.2955507701</v>
      </c>
      <c r="H82">
        <f t="shared" si="11"/>
        <v>54.112623752048151</v>
      </c>
      <c r="I82">
        <f t="shared" si="12"/>
        <v>4.4000970139245775E-2</v>
      </c>
      <c r="J82">
        <f t="shared" si="12"/>
        <v>4.3270442856291572E-2</v>
      </c>
    </row>
    <row r="83" spans="1:10">
      <c r="A83" s="2">
        <v>1.8760000000000002E-2</v>
      </c>
      <c r="B83" s="1">
        <v>1000100</v>
      </c>
      <c r="C83" s="4">
        <v>57.43</v>
      </c>
      <c r="E83" s="1">
        <f t="shared" si="8"/>
        <v>578382.51962048386</v>
      </c>
      <c r="F83">
        <f t="shared" si="9"/>
        <v>790749.19165130169</v>
      </c>
      <c r="G83">
        <f t="shared" si="10"/>
        <v>979699.25135202915</v>
      </c>
      <c r="H83">
        <f t="shared" si="11"/>
        <v>53.816914209397474</v>
      </c>
      <c r="I83">
        <f t="shared" si="12"/>
        <v>2.0398708777093138E-2</v>
      </c>
      <c r="J83">
        <f t="shared" si="12"/>
        <v>6.2912864192974496E-2</v>
      </c>
    </row>
    <row r="84" spans="1:10">
      <c r="A84" s="2">
        <v>1.1679999999999999E-2</v>
      </c>
      <c r="B84" s="1">
        <v>736510</v>
      </c>
      <c r="C84" s="4">
        <v>58.59</v>
      </c>
      <c r="E84" s="1">
        <f t="shared" si="8"/>
        <v>426597.51508940733</v>
      </c>
      <c r="F84">
        <f t="shared" si="9"/>
        <v>624644.07855265448</v>
      </c>
      <c r="G84">
        <f t="shared" si="10"/>
        <v>756416.33030451683</v>
      </c>
      <c r="H84">
        <f t="shared" si="11"/>
        <v>55.669075028853513</v>
      </c>
      <c r="I84">
        <f t="shared" si="12"/>
        <v>2.7027915852489211E-2</v>
      </c>
      <c r="J84">
        <f t="shared" si="12"/>
        <v>4.9853643474082443E-2</v>
      </c>
    </row>
    <row r="85" spans="1:10">
      <c r="A85" s="2">
        <v>7.28E-3</v>
      </c>
      <c r="B85" s="1">
        <v>541020</v>
      </c>
      <c r="C85" s="4">
        <v>59.88</v>
      </c>
      <c r="E85" s="1">
        <f t="shared" si="8"/>
        <v>287133.96094810474</v>
      </c>
      <c r="F85">
        <f t="shared" si="9"/>
        <v>485065.99486331304</v>
      </c>
      <c r="G85">
        <f t="shared" si="10"/>
        <v>563679.81239572831</v>
      </c>
      <c r="H85">
        <f t="shared" si="11"/>
        <v>59.376663426024201</v>
      </c>
      <c r="I85">
        <f t="shared" si="12"/>
        <v>4.1883502265587798E-2</v>
      </c>
      <c r="J85">
        <f t="shared" si="12"/>
        <v>8.4057544084135127E-3</v>
      </c>
    </row>
    <row r="86" spans="1:10">
      <c r="A86" s="2">
        <v>4.5199999999999997E-3</v>
      </c>
      <c r="B86" s="1">
        <v>394320</v>
      </c>
      <c r="C86" s="4">
        <v>61.16</v>
      </c>
      <c r="E86" s="1">
        <f t="shared" si="8"/>
        <v>185459.7721595185</v>
      </c>
      <c r="F86">
        <f t="shared" si="9"/>
        <v>354040.43874530937</v>
      </c>
      <c r="G86">
        <f t="shared" si="10"/>
        <v>399674.81701557292</v>
      </c>
      <c r="H86">
        <f t="shared" si="11"/>
        <v>62.35275239044342</v>
      </c>
      <c r="I86">
        <f t="shared" si="12"/>
        <v>1.3579876789340932E-2</v>
      </c>
      <c r="J86">
        <f t="shared" si="12"/>
        <v>1.9502164657348331E-2</v>
      </c>
    </row>
    <row r="87" spans="1:10">
      <c r="A87" s="2">
        <v>2.8279999999999998E-3</v>
      </c>
      <c r="B87" s="1">
        <v>284950</v>
      </c>
      <c r="C87" s="4">
        <v>62.47</v>
      </c>
      <c r="E87" s="1">
        <f t="shared" si="8"/>
        <v>127423.43748288752</v>
      </c>
      <c r="F87">
        <f t="shared" si="9"/>
        <v>251416.79354947308</v>
      </c>
      <c r="G87">
        <f t="shared" si="10"/>
        <v>281863.6842494146</v>
      </c>
      <c r="H87">
        <f t="shared" si="11"/>
        <v>63.123128025115257</v>
      </c>
      <c r="I87">
        <f t="shared" si="12"/>
        <v>1.0831078261398152E-2</v>
      </c>
      <c r="J87">
        <f t="shared" si="12"/>
        <v>1.0455066833924413E-2</v>
      </c>
    </row>
    <row r="88" spans="1:10">
      <c r="A88" s="2">
        <v>1.7639999999999999E-3</v>
      </c>
      <c r="B88" s="1">
        <v>204490</v>
      </c>
      <c r="C88" s="4">
        <v>63.79</v>
      </c>
      <c r="E88" s="1">
        <f t="shared" si="8"/>
        <v>92229.932741390352</v>
      </c>
      <c r="F88">
        <f t="shared" si="9"/>
        <v>181090.16281093878</v>
      </c>
      <c r="G88">
        <f t="shared" si="10"/>
        <v>203224.03293009836</v>
      </c>
      <c r="H88">
        <f t="shared" si="11"/>
        <v>63.010076807205856</v>
      </c>
      <c r="I88">
        <f t="shared" si="12"/>
        <v>6.1908507501669636E-3</v>
      </c>
      <c r="J88">
        <f t="shared" si="12"/>
        <v>1.2226417820883266E-2</v>
      </c>
    </row>
    <row r="89" spans="1:10">
      <c r="A89" s="2">
        <v>1.0960000000000002E-3</v>
      </c>
      <c r="B89" s="1">
        <v>145770</v>
      </c>
      <c r="C89" s="4">
        <v>65.150000000000006</v>
      </c>
      <c r="E89" s="1">
        <f t="shared" si="8"/>
        <v>64251.546308108715</v>
      </c>
      <c r="F89">
        <f t="shared" si="9"/>
        <v>133884.26598435696</v>
      </c>
      <c r="G89">
        <f t="shared" si="10"/>
        <v>148503.39350046206</v>
      </c>
      <c r="H89">
        <f t="shared" si="11"/>
        <v>64.363481616524709</v>
      </c>
      <c r="I89">
        <f t="shared" si="12"/>
        <v>1.8751413188324469E-2</v>
      </c>
      <c r="J89">
        <f t="shared" si="12"/>
        <v>1.2072423384118141E-2</v>
      </c>
    </row>
    <row r="90" spans="1:10">
      <c r="A90" s="2">
        <v>6.8400000000000004E-4</v>
      </c>
      <c r="B90" s="1">
        <v>102910</v>
      </c>
      <c r="C90" s="4">
        <v>66.56</v>
      </c>
      <c r="E90" s="1">
        <f t="shared" si="8"/>
        <v>40873.280466278062</v>
      </c>
      <c r="F90">
        <f t="shared" si="9"/>
        <v>98017.405173714622</v>
      </c>
      <c r="G90">
        <f t="shared" si="10"/>
        <v>106198.10155112551</v>
      </c>
      <c r="H90">
        <f t="shared" si="11"/>
        <v>67.363852412067999</v>
      </c>
      <c r="I90">
        <f t="shared" si="12"/>
        <v>3.1951234584836362E-2</v>
      </c>
      <c r="J90">
        <f t="shared" si="12"/>
        <v>1.2077109556310046E-2</v>
      </c>
    </row>
    <row r="91" spans="1:10">
      <c r="A91" s="2">
        <v>4.28E-4</v>
      </c>
      <c r="B91" s="1">
        <v>71917</v>
      </c>
      <c r="C91" s="4">
        <v>68.040000000000006</v>
      </c>
      <c r="E91" s="1">
        <f t="shared" si="8"/>
        <v>25035.787510814545</v>
      </c>
      <c r="F91">
        <f t="shared" si="9"/>
        <v>68877.95019136848</v>
      </c>
      <c r="G91">
        <f t="shared" si="10"/>
        <v>73286.85201897606</v>
      </c>
      <c r="H91">
        <f t="shared" si="11"/>
        <v>70.024784376212011</v>
      </c>
      <c r="I91">
        <f t="shared" si="12"/>
        <v>1.9047680228263975E-2</v>
      </c>
      <c r="J91">
        <f t="shared" si="12"/>
        <v>2.917084621122876E-2</v>
      </c>
    </row>
    <row r="92" spans="1:10">
      <c r="A92" s="2">
        <v>2.656E-4</v>
      </c>
      <c r="B92" s="1">
        <v>49654</v>
      </c>
      <c r="C92" s="4">
        <v>69.58</v>
      </c>
      <c r="E92" s="1">
        <f t="shared" si="8"/>
        <v>16028.810797168195</v>
      </c>
      <c r="F92">
        <f t="shared" si="9"/>
        <v>46971.653812409182</v>
      </c>
      <c r="G92">
        <f t="shared" si="10"/>
        <v>49631.230464740947</v>
      </c>
      <c r="H92">
        <f t="shared" si="11"/>
        <v>71.158083556687359</v>
      </c>
      <c r="I92">
        <f t="shared" si="12"/>
        <v>4.5856396783849532E-4</v>
      </c>
      <c r="J92">
        <f t="shared" si="12"/>
        <v>2.2680131599415933E-2</v>
      </c>
    </row>
    <row r="93" spans="1:10">
      <c r="A93" s="2">
        <v>1.6560000000000001E-4</v>
      </c>
      <c r="B93" s="1">
        <v>34088</v>
      </c>
      <c r="C93" s="4">
        <v>71.17</v>
      </c>
      <c r="E93" s="1">
        <f t="shared" si="8"/>
        <v>10819.681153259335</v>
      </c>
      <c r="F93">
        <f t="shared" si="9"/>
        <v>32557.305874253398</v>
      </c>
      <c r="G93">
        <f t="shared" si="10"/>
        <v>34308.069984303838</v>
      </c>
      <c r="H93">
        <f t="shared" si="11"/>
        <v>71.616944781359351</v>
      </c>
      <c r="I93">
        <f t="shared" si="12"/>
        <v>6.4559371128795557E-3</v>
      </c>
      <c r="J93">
        <f t="shared" si="12"/>
        <v>6.2799603956631865E-3</v>
      </c>
    </row>
    <row r="94" spans="1:10">
      <c r="A94" s="2">
        <v>1.032E-4</v>
      </c>
      <c r="B94" s="1">
        <v>23527</v>
      </c>
      <c r="C94" s="4">
        <v>72.739999999999995</v>
      </c>
      <c r="E94" s="1">
        <f t="shared" si="8"/>
        <v>6867.1075377373254</v>
      </c>
      <c r="F94">
        <f t="shared" si="9"/>
        <v>22998.794263624612</v>
      </c>
      <c r="G94">
        <f t="shared" si="10"/>
        <v>24002.118729715949</v>
      </c>
      <c r="H94">
        <f t="shared" si="11"/>
        <v>73.375135374203381</v>
      </c>
      <c r="I94">
        <f t="shared" si="12"/>
        <v>2.0194615961063825E-2</v>
      </c>
      <c r="J94">
        <f t="shared" si="12"/>
        <v>8.7315833682071291E-3</v>
      </c>
    </row>
    <row r="95" spans="1:10">
      <c r="A95" s="2">
        <v>6.4400000000000007E-5</v>
      </c>
      <c r="B95" s="1">
        <v>16012</v>
      </c>
      <c r="C95" s="4">
        <v>74.33</v>
      </c>
      <c r="E95" s="1">
        <f t="shared" si="8"/>
        <v>3735.9951864994027</v>
      </c>
      <c r="F95">
        <f t="shared" si="9"/>
        <v>16030.091809782418</v>
      </c>
      <c r="G95">
        <f t="shared" si="10"/>
        <v>16459.693297980983</v>
      </c>
      <c r="H95">
        <f t="shared" si="11"/>
        <v>76.880756270462385</v>
      </c>
      <c r="I95">
        <f t="shared" si="12"/>
        <v>2.7959861227890494E-2</v>
      </c>
      <c r="J95">
        <f t="shared" si="12"/>
        <v>3.4316645640554103E-2</v>
      </c>
    </row>
    <row r="96" spans="1:10">
      <c r="A96" s="2">
        <v>4.0000000000000003E-5</v>
      </c>
      <c r="B96" s="1">
        <v>10816</v>
      </c>
      <c r="C96" s="4">
        <v>75.95</v>
      </c>
      <c r="E96" s="1">
        <f t="shared" si="8"/>
        <v>1727.9388322261784</v>
      </c>
      <c r="F96">
        <f t="shared" si="9"/>
        <v>10677.118775066403</v>
      </c>
      <c r="G96">
        <f t="shared" si="10"/>
        <v>10816.036147535318</v>
      </c>
      <c r="H96">
        <f t="shared" si="11"/>
        <v>80.807200861243231</v>
      </c>
      <c r="I96">
        <f t="shared" si="12"/>
        <v>3.342042836388478E-6</v>
      </c>
      <c r="J96">
        <f t="shared" si="12"/>
        <v>6.3952611734604717E-2</v>
      </c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6"/>
  <sheetViews>
    <sheetView topLeftCell="G1" zoomScale="85" zoomScaleNormal="85" workbookViewId="0">
      <selection activeCell="N9" sqref="N9"/>
    </sheetView>
  </sheetViews>
  <sheetFormatPr defaultRowHeight="14.4"/>
  <cols>
    <col min="13" max="13" width="13.77734375" customWidth="1"/>
  </cols>
  <sheetData>
    <row r="1" spans="1:20">
      <c r="A1" t="s">
        <v>19</v>
      </c>
      <c r="B1" t="s">
        <v>20</v>
      </c>
      <c r="C1" t="s">
        <v>21</v>
      </c>
      <c r="E1" t="s">
        <v>27</v>
      </c>
      <c r="F1" t="s">
        <v>28</v>
      </c>
      <c r="G1" t="s">
        <v>25</v>
      </c>
      <c r="H1" t="s">
        <v>24</v>
      </c>
      <c r="I1" t="s">
        <v>30</v>
      </c>
      <c r="J1" t="s">
        <v>31</v>
      </c>
      <c r="L1" t="s">
        <v>0</v>
      </c>
      <c r="M1" s="6">
        <f t="shared" ref="M1:M10" si="0">10^R1</f>
        <v>106883589.77853398</v>
      </c>
      <c r="N1" t="s">
        <v>9</v>
      </c>
      <c r="O1" s="1">
        <f>10^P1</f>
        <v>1E-4</v>
      </c>
      <c r="P1">
        <v>-4</v>
      </c>
      <c r="Q1" s="1">
        <f>M1*O1</f>
        <v>10688.358977853399</v>
      </c>
      <c r="R1">
        <v>8.0289110315351717</v>
      </c>
      <c r="S1" s="5">
        <f>3/9</f>
        <v>0.33333333333333331</v>
      </c>
      <c r="T1">
        <v>5</v>
      </c>
    </row>
    <row r="2" spans="1:20">
      <c r="A2">
        <v>30000</v>
      </c>
      <c r="B2" s="1">
        <v>237900000</v>
      </c>
      <c r="C2">
        <v>16.190000000000001</v>
      </c>
      <c r="E2" s="1">
        <f t="shared" ref="E2:E65" si="1">($M$1*A2^2*$O$1^2)/(1+A2^2*$O$1^2)+($M$2*A2^2*$O$2^2)/(1+A2^2*$O$2^2)+($M$3*A2^2*$O$3^2)/(1+A2^2*$O$3^2)+($M$4*A2^2*$O$4^2)/(1+A2^2*$O$4^2)+($M$5*A2^2*$O$5^2)/(1+A2^2*$O$5^2)+($M$6*A2^2*$O$6^2)/(1+A2^2*$O$6^2)+($M$7*A2^2*$O$7^2)/(1+A2^2*$O$7^2)+($M$8*A2^2*$O$8^2)/(1+A2^2*$O$8^2)+($M$9*A2^2*$O$9^2)/(1+A2^2*$O$9^2)+($M$10*A2^2*$O$10^2)/(1+A2^2*$O$10^2)</f>
        <v>235151513.89298886</v>
      </c>
      <c r="F2">
        <f t="shared" ref="F2:F65" si="2">($M$1*A2*$O$1)/(1+A2^2*$O$1^2)+($M$2*A2*$O$2)/(1+A2^2*$O$2^2)+($M$3*A2*$O$3)/(1+A2^2*$O$3^2)+($M$4*A2*$O$4)/(1+A2^2*$O$4^2)+($M$5*A2*$O$5)/(1+A2^2*$O$5^2)+($M$6*A2*$O$6)/(1+A2^2*$O$6^2)+($M$7*A2*$O$7)/(1+A2^2*$O$7^2)+($M$8*A2*$O$8)/(1+A2^2*$O$8^2)+($M$9*A2*$O$9)/(1+A2^2*$O$9^2)+($M$10*A2*$O$10)/(1+A2^2*$O$10^2)</f>
        <v>34082000.601421773</v>
      </c>
      <c r="G2">
        <f>(E2^2+F2^2)^0.5</f>
        <v>237608537.83304977</v>
      </c>
      <c r="H2">
        <f>DEGREES(ATAN(F2/E2))</f>
        <v>8.2468150543809209</v>
      </c>
      <c r="I2">
        <f>ABS((G2-B2)/B2)</f>
        <v>1.2251457206819076E-3</v>
      </c>
      <c r="J2">
        <f>ABS((H2-C2)/C2)</f>
        <v>0.49062291202094377</v>
      </c>
      <c r="L2" t="s">
        <v>1</v>
      </c>
      <c r="M2" s="6">
        <f t="shared" si="0"/>
        <v>56434227.629856721</v>
      </c>
      <c r="N2" t="s">
        <v>10</v>
      </c>
      <c r="O2" s="1">
        <f t="shared" ref="O2:O10" si="3">10^P2</f>
        <v>1E-3</v>
      </c>
      <c r="P2">
        <v>-3</v>
      </c>
      <c r="Q2" s="1">
        <f t="shared" ref="Q2:Q10" si="4">M2*O2</f>
        <v>56434.227629856723</v>
      </c>
      <c r="R2">
        <v>7.751542585580081</v>
      </c>
      <c r="T2">
        <v>4</v>
      </c>
    </row>
    <row r="3" spans="1:20">
      <c r="A3">
        <v>18720</v>
      </c>
      <c r="B3" s="1">
        <v>216760000</v>
      </c>
      <c r="C3">
        <v>16.91</v>
      </c>
      <c r="E3" s="1">
        <f t="shared" si="1"/>
        <v>222012452.21338362</v>
      </c>
      <c r="F3">
        <f t="shared" si="2"/>
        <v>47647311.805582114</v>
      </c>
      <c r="G3">
        <f t="shared" ref="G3:G66" si="5">(E3^2+F3^2)^0.5</f>
        <v>227067820.83795649</v>
      </c>
      <c r="H3">
        <f t="shared" ref="H3:H66" si="6">DEGREES(ATAN(F3/E3))</f>
        <v>12.112821231648084</v>
      </c>
      <c r="I3">
        <f t="shared" ref="I3:J66" si="7">ABS((G3-B3)/B3)</f>
        <v>4.7554072882249901E-2</v>
      </c>
      <c r="J3">
        <f t="shared" si="7"/>
        <v>0.28368886861927356</v>
      </c>
      <c r="L3" t="s">
        <v>2</v>
      </c>
      <c r="M3" s="6">
        <f t="shared" si="0"/>
        <v>38992567.51929915</v>
      </c>
      <c r="N3" t="s">
        <v>11</v>
      </c>
      <c r="O3" s="1">
        <f t="shared" si="3"/>
        <v>0.01</v>
      </c>
      <c r="P3">
        <v>-2</v>
      </c>
      <c r="Q3" s="1">
        <f t="shared" si="4"/>
        <v>389925.6751929915</v>
      </c>
      <c r="R3">
        <v>7.5909818328476844</v>
      </c>
      <c r="T3">
        <v>3</v>
      </c>
    </row>
    <row r="4" spans="1:20">
      <c r="A4">
        <v>11640</v>
      </c>
      <c r="B4" s="1">
        <v>197060000</v>
      </c>
      <c r="C4">
        <v>17.399999999999999</v>
      </c>
      <c r="E4" s="1">
        <f t="shared" si="1"/>
        <v>200098762.88263825</v>
      </c>
      <c r="F4">
        <f t="shared" si="2"/>
        <v>57999515.008623622</v>
      </c>
      <c r="G4">
        <f t="shared" si="5"/>
        <v>208334967.41641295</v>
      </c>
      <c r="H4">
        <f t="shared" si="6"/>
        <v>16.164465762558923</v>
      </c>
      <c r="I4">
        <f t="shared" si="7"/>
        <v>5.7215910973373335E-2</v>
      </c>
      <c r="J4">
        <f t="shared" si="7"/>
        <v>7.1007714795464152E-2</v>
      </c>
      <c r="L4" t="s">
        <v>3</v>
      </c>
      <c r="M4" s="6">
        <f t="shared" si="0"/>
        <v>22404029.269782424</v>
      </c>
      <c r="N4" t="s">
        <v>12</v>
      </c>
      <c r="O4" s="1">
        <f t="shared" si="3"/>
        <v>0.1</v>
      </c>
      <c r="P4">
        <v>-1</v>
      </c>
      <c r="Q4" s="1">
        <f t="shared" si="4"/>
        <v>2240402.9269782426</v>
      </c>
      <c r="R4">
        <v>7.3503261313818431</v>
      </c>
      <c r="T4">
        <v>2</v>
      </c>
    </row>
    <row r="5" spans="1:20">
      <c r="A5">
        <v>7260</v>
      </c>
      <c r="B5" s="1">
        <v>179400000</v>
      </c>
      <c r="C5">
        <v>18.09</v>
      </c>
      <c r="E5" s="1">
        <f t="shared" si="1"/>
        <v>174852417.97141775</v>
      </c>
      <c r="F5">
        <f t="shared" si="2"/>
        <v>59012616.130950905</v>
      </c>
      <c r="G5">
        <f t="shared" si="5"/>
        <v>184542290.36475715</v>
      </c>
      <c r="H5">
        <f t="shared" si="6"/>
        <v>18.64951671039389</v>
      </c>
      <c r="I5">
        <f t="shared" si="7"/>
        <v>2.8663825890508084E-2</v>
      </c>
      <c r="J5">
        <f t="shared" si="7"/>
        <v>3.0929613620447199E-2</v>
      </c>
      <c r="L5" t="s">
        <v>4</v>
      </c>
      <c r="M5" s="6">
        <f t="shared" si="0"/>
        <v>12279759.394244539</v>
      </c>
      <c r="N5" t="s">
        <v>13</v>
      </c>
      <c r="O5" s="1">
        <f t="shared" si="3"/>
        <v>1</v>
      </c>
      <c r="P5">
        <v>0</v>
      </c>
      <c r="Q5" s="1">
        <f t="shared" si="4"/>
        <v>12279759.394244539</v>
      </c>
      <c r="R5">
        <v>7.0891898574586003</v>
      </c>
      <c r="T5">
        <v>1</v>
      </c>
    </row>
    <row r="6" spans="1:20">
      <c r="A6">
        <v>4518</v>
      </c>
      <c r="B6" s="1">
        <v>162570000</v>
      </c>
      <c r="C6">
        <v>18.55</v>
      </c>
      <c r="E6" s="1">
        <f t="shared" si="1"/>
        <v>154483484.79966038</v>
      </c>
      <c r="F6">
        <f t="shared" si="2"/>
        <v>52926556.450422741</v>
      </c>
      <c r="G6">
        <f t="shared" si="5"/>
        <v>163298400.03363991</v>
      </c>
      <c r="H6">
        <f t="shared" si="6"/>
        <v>18.91163070127579</v>
      </c>
      <c r="I6">
        <f t="shared" si="7"/>
        <v>4.4805316702953056E-3</v>
      </c>
      <c r="J6">
        <f t="shared" si="7"/>
        <v>1.9494916510824221E-2</v>
      </c>
      <c r="L6" t="s">
        <v>5</v>
      </c>
      <c r="M6" s="6">
        <f t="shared" si="0"/>
        <v>5608220.5289361589</v>
      </c>
      <c r="N6" t="s">
        <v>14</v>
      </c>
      <c r="O6" s="1">
        <f t="shared" si="3"/>
        <v>10</v>
      </c>
      <c r="P6">
        <v>1</v>
      </c>
      <c r="Q6" s="1">
        <f t="shared" si="4"/>
        <v>56082205.289361589</v>
      </c>
      <c r="R6">
        <v>6.7488250828147009</v>
      </c>
      <c r="T6">
        <v>0</v>
      </c>
    </row>
    <row r="7" spans="1:20">
      <c r="A7">
        <v>2814</v>
      </c>
      <c r="B7" s="1">
        <v>147310000</v>
      </c>
      <c r="C7">
        <v>19.149999999999999</v>
      </c>
      <c r="E7" s="1">
        <f t="shared" si="1"/>
        <v>140484838.44640225</v>
      </c>
      <c r="F7">
        <f t="shared" si="2"/>
        <v>47144378.872995943</v>
      </c>
      <c r="G7">
        <f t="shared" si="5"/>
        <v>148184284.90441328</v>
      </c>
      <c r="H7">
        <f t="shared" si="6"/>
        <v>18.550897472202838</v>
      </c>
      <c r="I7">
        <f t="shared" si="7"/>
        <v>5.9350003693794231E-3</v>
      </c>
      <c r="J7">
        <f t="shared" si="7"/>
        <v>3.1284727300112843E-2</v>
      </c>
      <c r="L7" t="s">
        <v>6</v>
      </c>
      <c r="M7" s="6">
        <f t="shared" si="0"/>
        <v>2242263.1947516524</v>
      </c>
      <c r="N7" t="s">
        <v>15</v>
      </c>
      <c r="O7" s="1">
        <f t="shared" si="3"/>
        <v>100</v>
      </c>
      <c r="P7">
        <v>2</v>
      </c>
      <c r="Q7" s="1">
        <f t="shared" si="4"/>
        <v>224226319.47516525</v>
      </c>
      <c r="R7">
        <v>6.3506865883301389</v>
      </c>
      <c r="T7">
        <v>-1</v>
      </c>
    </row>
    <row r="8" spans="1:20">
      <c r="A8">
        <v>1752</v>
      </c>
      <c r="B8" s="1">
        <v>132740000</v>
      </c>
      <c r="C8">
        <v>19.77</v>
      </c>
      <c r="E8" s="1">
        <f t="shared" si="1"/>
        <v>128207497.78043631</v>
      </c>
      <c r="F8">
        <f t="shared" si="2"/>
        <v>44817942.473522872</v>
      </c>
      <c r="G8">
        <f t="shared" si="5"/>
        <v>135815354.26703632</v>
      </c>
      <c r="H8">
        <f t="shared" si="6"/>
        <v>19.268272982217574</v>
      </c>
      <c r="I8">
        <f t="shared" si="7"/>
        <v>2.3168255740819037E-2</v>
      </c>
      <c r="J8">
        <f t="shared" si="7"/>
        <v>2.5378200191321452E-2</v>
      </c>
      <c r="L8" t="s">
        <v>7</v>
      </c>
      <c r="M8" s="6">
        <f t="shared" si="0"/>
        <v>788951.98678270122</v>
      </c>
      <c r="N8" t="s">
        <v>16</v>
      </c>
      <c r="O8" s="1">
        <f t="shared" si="3"/>
        <v>1000</v>
      </c>
      <c r="P8">
        <v>3</v>
      </c>
      <c r="Q8" s="1">
        <f t="shared" si="4"/>
        <v>788951986.78270125</v>
      </c>
      <c r="R8">
        <v>5.8970505741729058</v>
      </c>
      <c r="T8">
        <v>-2</v>
      </c>
    </row>
    <row r="9" spans="1:20">
      <c r="A9">
        <v>1092</v>
      </c>
      <c r="B9" s="1">
        <v>119620000</v>
      </c>
      <c r="C9">
        <v>20.27</v>
      </c>
      <c r="E9" s="1">
        <f t="shared" si="1"/>
        <v>114212628.46383651</v>
      </c>
      <c r="F9">
        <f t="shared" si="2"/>
        <v>43400309.810399272</v>
      </c>
      <c r="G9">
        <f t="shared" si="5"/>
        <v>122180650.64590627</v>
      </c>
      <c r="H9">
        <f t="shared" si="6"/>
        <v>20.806576651927315</v>
      </c>
      <c r="I9">
        <f t="shared" si="7"/>
        <v>2.1406542767984198E-2</v>
      </c>
      <c r="J9">
        <f t="shared" si="7"/>
        <v>2.6471467781317998E-2</v>
      </c>
      <c r="L9" t="s">
        <v>8</v>
      </c>
      <c r="M9" s="6">
        <f t="shared" si="0"/>
        <v>199411.29282864081</v>
      </c>
      <c r="N9" t="s">
        <v>17</v>
      </c>
      <c r="O9" s="1">
        <f t="shared" si="3"/>
        <v>10000</v>
      </c>
      <c r="P9">
        <v>4</v>
      </c>
      <c r="Q9" s="1">
        <f t="shared" si="4"/>
        <v>1994112928.2864082</v>
      </c>
      <c r="R9">
        <v>5.2997497491325607</v>
      </c>
      <c r="T9">
        <v>-3</v>
      </c>
    </row>
    <row r="10" spans="1:20">
      <c r="A10">
        <v>678</v>
      </c>
      <c r="B10" s="1">
        <v>107160000</v>
      </c>
      <c r="C10">
        <v>20.83</v>
      </c>
      <c r="E10" s="1">
        <f t="shared" si="1"/>
        <v>100011397.16240345</v>
      </c>
      <c r="F10">
        <f t="shared" si="2"/>
        <v>39404362.774173565</v>
      </c>
      <c r="G10">
        <f t="shared" si="5"/>
        <v>107494108.52700104</v>
      </c>
      <c r="H10">
        <f t="shared" si="6"/>
        <v>21.504376909268196</v>
      </c>
      <c r="I10">
        <f t="shared" si="7"/>
        <v>3.1178473964262616E-3</v>
      </c>
      <c r="J10">
        <f t="shared" si="7"/>
        <v>3.2375271688343608E-2</v>
      </c>
      <c r="L10" t="s">
        <v>23</v>
      </c>
      <c r="M10" s="6">
        <f t="shared" si="0"/>
        <v>69923.127613554097</v>
      </c>
      <c r="N10" t="s">
        <v>22</v>
      </c>
      <c r="O10" s="1">
        <f t="shared" si="3"/>
        <v>100000</v>
      </c>
      <c r="P10">
        <v>5</v>
      </c>
      <c r="Q10" s="1">
        <f t="shared" si="4"/>
        <v>6992312761.3554096</v>
      </c>
      <c r="R10">
        <v>4.8446208457552018</v>
      </c>
      <c r="T10">
        <v>-4</v>
      </c>
    </row>
    <row r="11" spans="1:20">
      <c r="A11">
        <v>424.2</v>
      </c>
      <c r="B11" s="1">
        <v>95929000</v>
      </c>
      <c r="C11">
        <v>21.22</v>
      </c>
      <c r="E11" s="1">
        <f t="shared" si="1"/>
        <v>89318181.071592435</v>
      </c>
      <c r="F11">
        <f t="shared" si="2"/>
        <v>34080693.378777713</v>
      </c>
      <c r="G11">
        <f t="shared" si="5"/>
        <v>95599325.997184917</v>
      </c>
      <c r="H11">
        <f t="shared" si="6"/>
        <v>20.885104804554274</v>
      </c>
      <c r="I11">
        <f t="shared" si="7"/>
        <v>3.4366458820073455E-3</v>
      </c>
      <c r="J11">
        <f t="shared" si="7"/>
        <v>1.5782054450788167E-2</v>
      </c>
    </row>
    <row r="12" spans="1:20">
      <c r="A12">
        <v>264.60000000000002</v>
      </c>
      <c r="B12" s="1">
        <v>85644000</v>
      </c>
      <c r="C12">
        <v>22.06</v>
      </c>
      <c r="E12" s="1">
        <f t="shared" si="1"/>
        <v>81447114.445488021</v>
      </c>
      <c r="F12">
        <f t="shared" si="2"/>
        <v>30570385.222769432</v>
      </c>
      <c r="G12">
        <f t="shared" si="5"/>
        <v>86995292.425308526</v>
      </c>
      <c r="H12">
        <f t="shared" si="6"/>
        <v>20.573137753701442</v>
      </c>
      <c r="I12">
        <f t="shared" si="7"/>
        <v>1.5778016268606389E-2</v>
      </c>
      <c r="J12">
        <f t="shared" si="7"/>
        <v>6.7400827121421453E-2</v>
      </c>
      <c r="L12" t="s">
        <v>29</v>
      </c>
      <c r="M12" s="4">
        <f>SUM(I2:I96)+SUM(J2:J96)</f>
        <v>7.1581881621872592</v>
      </c>
    </row>
    <row r="13" spans="1:20">
      <c r="A13">
        <v>164.4</v>
      </c>
      <c r="B13" s="1">
        <v>76052000</v>
      </c>
      <c r="C13">
        <v>22.68</v>
      </c>
      <c r="E13" s="1">
        <f t="shared" si="1"/>
        <v>73485345.960553244</v>
      </c>
      <c r="F13">
        <f t="shared" si="2"/>
        <v>29538863.684099901</v>
      </c>
      <c r="G13">
        <f t="shared" si="5"/>
        <v>79200003.400820851</v>
      </c>
      <c r="H13">
        <f t="shared" si="6"/>
        <v>21.898619970038474</v>
      </c>
      <c r="I13">
        <f t="shared" si="7"/>
        <v>4.139277600616488E-2</v>
      </c>
      <c r="J13">
        <f t="shared" si="7"/>
        <v>3.4452382273435854E-2</v>
      </c>
    </row>
    <row r="14" spans="1:20">
      <c r="A14">
        <v>102.6</v>
      </c>
      <c r="B14" s="1">
        <v>67508000</v>
      </c>
      <c r="C14">
        <v>23.28</v>
      </c>
      <c r="E14" s="1">
        <f t="shared" si="1"/>
        <v>63976291.345011488</v>
      </c>
      <c r="F14">
        <f t="shared" si="2"/>
        <v>28604655.598168146</v>
      </c>
      <c r="G14">
        <f t="shared" si="5"/>
        <v>70079898.516989902</v>
      </c>
      <c r="H14">
        <f t="shared" si="6"/>
        <v>24.090057237986986</v>
      </c>
      <c r="I14">
        <f t="shared" si="7"/>
        <v>3.8097684970520553E-2</v>
      </c>
      <c r="J14">
        <f t="shared" si="7"/>
        <v>3.4796273109406584E-2</v>
      </c>
    </row>
    <row r="15" spans="1:20">
      <c r="A15">
        <v>64.2</v>
      </c>
      <c r="B15" s="1">
        <v>59871000</v>
      </c>
      <c r="C15">
        <v>23.97</v>
      </c>
      <c r="E15" s="1">
        <f t="shared" si="1"/>
        <v>54675565.338795021</v>
      </c>
      <c r="F15">
        <f t="shared" si="2"/>
        <v>25628612.324288704</v>
      </c>
      <c r="G15">
        <f t="shared" si="5"/>
        <v>60384130.487947963</v>
      </c>
      <c r="H15">
        <f t="shared" si="6"/>
        <v>25.114354683384381</v>
      </c>
      <c r="I15">
        <f t="shared" si="7"/>
        <v>8.5706015925567161E-3</v>
      </c>
      <c r="J15">
        <f t="shared" si="7"/>
        <v>4.7741121542944596E-2</v>
      </c>
    </row>
    <row r="16" spans="1:20">
      <c r="A16">
        <v>39.840000000000003</v>
      </c>
      <c r="B16" s="1">
        <v>52860000</v>
      </c>
      <c r="C16">
        <v>24.67</v>
      </c>
      <c r="E16" s="1">
        <f t="shared" si="1"/>
        <v>47689284.758522533</v>
      </c>
      <c r="F16">
        <f t="shared" si="2"/>
        <v>21690183.550734427</v>
      </c>
      <c r="G16">
        <f t="shared" si="5"/>
        <v>52390189.379730247</v>
      </c>
      <c r="H16">
        <f t="shared" si="6"/>
        <v>24.457132598035876</v>
      </c>
      <c r="I16">
        <f t="shared" si="7"/>
        <v>8.8878286089624104E-3</v>
      </c>
      <c r="J16">
        <f t="shared" si="7"/>
        <v>8.6285935129357602E-3</v>
      </c>
    </row>
    <row r="17" spans="1:10">
      <c r="A17">
        <v>24.84</v>
      </c>
      <c r="B17" s="1">
        <v>46748000</v>
      </c>
      <c r="C17">
        <v>25.49</v>
      </c>
      <c r="E17" s="1">
        <f t="shared" si="1"/>
        <v>42749594.948676482</v>
      </c>
      <c r="F17">
        <f t="shared" si="2"/>
        <v>19067829.683985494</v>
      </c>
      <c r="G17">
        <f t="shared" si="5"/>
        <v>46809293.918338314</v>
      </c>
      <c r="H17">
        <f t="shared" si="6"/>
        <v>24.038559815056658</v>
      </c>
      <c r="I17">
        <f t="shared" si="7"/>
        <v>1.3111559497371802E-3</v>
      </c>
      <c r="J17">
        <f t="shared" si="7"/>
        <v>5.694155295972305E-2</v>
      </c>
    </row>
    <row r="18" spans="1:10">
      <c r="A18">
        <v>15.48</v>
      </c>
      <c r="B18" s="1">
        <v>41381000</v>
      </c>
      <c r="C18">
        <v>26.05</v>
      </c>
      <c r="E18" s="1">
        <f t="shared" si="1"/>
        <v>37870991.043102652</v>
      </c>
      <c r="F18">
        <f t="shared" si="2"/>
        <v>17972861.111962497</v>
      </c>
      <c r="G18">
        <f t="shared" si="5"/>
        <v>41919395.262058049</v>
      </c>
      <c r="H18">
        <f t="shared" si="6"/>
        <v>25.388137690270504</v>
      </c>
      <c r="I18">
        <f t="shared" si="7"/>
        <v>1.3010687563327359E-2</v>
      </c>
      <c r="J18">
        <f t="shared" si="7"/>
        <v>2.5407382331266659E-2</v>
      </c>
    </row>
    <row r="19" spans="1:10">
      <c r="A19">
        <v>9.66</v>
      </c>
      <c r="B19" s="1">
        <v>36588000</v>
      </c>
      <c r="C19">
        <v>26.93</v>
      </c>
      <c r="E19" s="1">
        <f t="shared" si="1"/>
        <v>32238265.745462555</v>
      </c>
      <c r="F19">
        <f t="shared" si="2"/>
        <v>16893700.568077754</v>
      </c>
      <c r="G19">
        <f t="shared" si="5"/>
        <v>36396468.196226612</v>
      </c>
      <c r="H19">
        <f t="shared" si="6"/>
        <v>27.65572274481697</v>
      </c>
      <c r="I19">
        <f t="shared" si="7"/>
        <v>5.2348257290201232E-3</v>
      </c>
      <c r="J19">
        <f t="shared" si="7"/>
        <v>2.6948486625212407E-2</v>
      </c>
    </row>
    <row r="20" spans="1:10">
      <c r="A20">
        <v>6</v>
      </c>
      <c r="B20" s="1">
        <v>32266000</v>
      </c>
      <c r="C20">
        <v>27.75</v>
      </c>
      <c r="E20" s="1">
        <f t="shared" si="1"/>
        <v>26927498.564599987</v>
      </c>
      <c r="F20">
        <f t="shared" si="2"/>
        <v>14706644.482409826</v>
      </c>
      <c r="G20">
        <f t="shared" si="5"/>
        <v>30681844.320029553</v>
      </c>
      <c r="H20">
        <f t="shared" si="6"/>
        <v>28.641473760224379</v>
      </c>
      <c r="I20">
        <f t="shared" si="7"/>
        <v>4.9096748279007223E-2</v>
      </c>
      <c r="J20">
        <f t="shared" si="7"/>
        <v>3.2125180548626266E-2</v>
      </c>
    </row>
    <row r="21" spans="1:10">
      <c r="A21">
        <v>1250</v>
      </c>
      <c r="B21" s="1">
        <v>130940000</v>
      </c>
      <c r="C21">
        <v>20.8</v>
      </c>
      <c r="E21" s="1">
        <f t="shared" si="1"/>
        <v>118391196.52794506</v>
      </c>
      <c r="F21">
        <f t="shared" si="2"/>
        <v>43972874.85807991</v>
      </c>
      <c r="G21">
        <f t="shared" si="5"/>
        <v>126293662.30576603</v>
      </c>
      <c r="H21">
        <f t="shared" si="6"/>
        <v>20.376010722991047</v>
      </c>
      <c r="I21">
        <f t="shared" si="7"/>
        <v>3.5484479106720396E-2</v>
      </c>
      <c r="J21">
        <f t="shared" si="7"/>
        <v>2.0384099856199676E-2</v>
      </c>
    </row>
    <row r="22" spans="1:10">
      <c r="A22">
        <v>780</v>
      </c>
      <c r="B22" s="1">
        <v>116130000</v>
      </c>
      <c r="C22">
        <v>21.44</v>
      </c>
      <c r="E22" s="1">
        <f t="shared" si="1"/>
        <v>103944275.07719007</v>
      </c>
      <c r="F22">
        <f t="shared" si="2"/>
        <v>40876393.550345749</v>
      </c>
      <c r="G22">
        <f t="shared" si="5"/>
        <v>111692846.10486612</v>
      </c>
      <c r="H22">
        <f t="shared" si="6"/>
        <v>21.467380015901078</v>
      </c>
      <c r="I22">
        <f t="shared" si="7"/>
        <v>3.8208506803873957E-2</v>
      </c>
      <c r="J22">
        <f t="shared" si="7"/>
        <v>1.2770529804606743E-3</v>
      </c>
    </row>
    <row r="23" spans="1:10">
      <c r="A23">
        <v>485</v>
      </c>
      <c r="B23" s="1">
        <v>103320000</v>
      </c>
      <c r="C23">
        <v>22.02</v>
      </c>
      <c r="E23" s="1">
        <f t="shared" si="1"/>
        <v>91983127.599598244</v>
      </c>
      <c r="F23">
        <f t="shared" si="2"/>
        <v>35530201.707957417</v>
      </c>
      <c r="G23">
        <f t="shared" si="5"/>
        <v>98606749.243711054</v>
      </c>
      <c r="H23">
        <f t="shared" si="6"/>
        <v>21.119985294507437</v>
      </c>
      <c r="I23">
        <f t="shared" si="7"/>
        <v>4.5617990285413725E-2</v>
      </c>
      <c r="J23">
        <f t="shared" si="7"/>
        <v>4.0872602429271696E-2</v>
      </c>
    </row>
    <row r="24" spans="1:10">
      <c r="A24">
        <v>302.5</v>
      </c>
      <c r="B24" s="1">
        <v>91708000</v>
      </c>
      <c r="C24">
        <v>22.49</v>
      </c>
      <c r="E24" s="1">
        <f t="shared" si="1"/>
        <v>83548008.995465145</v>
      </c>
      <c r="F24">
        <f t="shared" si="2"/>
        <v>31273019.57122976</v>
      </c>
      <c r="G24">
        <f t="shared" si="5"/>
        <v>89209145.048077017</v>
      </c>
      <c r="H24">
        <f t="shared" si="6"/>
        <v>20.521476179213519</v>
      </c>
      <c r="I24">
        <f t="shared" si="7"/>
        <v>2.7247949491025679E-2</v>
      </c>
      <c r="J24">
        <f t="shared" si="7"/>
        <v>8.7528849301310802E-2</v>
      </c>
    </row>
    <row r="25" spans="1:10">
      <c r="A25">
        <v>188.25</v>
      </c>
      <c r="B25" s="1">
        <v>81489000</v>
      </c>
      <c r="C25">
        <v>23.01</v>
      </c>
      <c r="E25" s="1">
        <f t="shared" si="1"/>
        <v>75909595.274364829</v>
      </c>
      <c r="F25">
        <f t="shared" si="2"/>
        <v>29681248.47753644</v>
      </c>
      <c r="G25">
        <f t="shared" si="5"/>
        <v>81506092.814605772</v>
      </c>
      <c r="H25">
        <f t="shared" si="6"/>
        <v>21.355889053234417</v>
      </c>
      <c r="I25">
        <f t="shared" si="7"/>
        <v>2.0975609721278325E-4</v>
      </c>
      <c r="J25">
        <f t="shared" si="7"/>
        <v>7.1886612201894143E-2</v>
      </c>
    </row>
    <row r="26" spans="1:10">
      <c r="A26">
        <v>117.25</v>
      </c>
      <c r="B26" s="1">
        <v>72077000</v>
      </c>
      <c r="C26">
        <v>23.51</v>
      </c>
      <c r="E26" s="1">
        <f t="shared" si="1"/>
        <v>66782834.064036101</v>
      </c>
      <c r="F26">
        <f t="shared" si="2"/>
        <v>29038906.699930064</v>
      </c>
      <c r="G26">
        <f t="shared" si="5"/>
        <v>72823107.788337514</v>
      </c>
      <c r="H26">
        <f t="shared" si="6"/>
        <v>23.500652268385956</v>
      </c>
      <c r="I26">
        <f t="shared" si="7"/>
        <v>1.0351537776787515E-2</v>
      </c>
      <c r="J26">
        <f t="shared" si="7"/>
        <v>3.9760661905766841E-4</v>
      </c>
    </row>
    <row r="27" spans="1:10">
      <c r="A27">
        <v>73</v>
      </c>
      <c r="B27" s="1">
        <v>63571000</v>
      </c>
      <c r="C27">
        <v>23.89</v>
      </c>
      <c r="E27" s="1">
        <f t="shared" si="1"/>
        <v>57037853.923628569</v>
      </c>
      <c r="F27">
        <f t="shared" si="2"/>
        <v>26635869.907675233</v>
      </c>
      <c r="G27">
        <f t="shared" si="5"/>
        <v>62950665.969088763</v>
      </c>
      <c r="H27">
        <f t="shared" si="6"/>
        <v>25.031908391989752</v>
      </c>
      <c r="I27">
        <f t="shared" si="7"/>
        <v>9.7581291927331167E-3</v>
      </c>
      <c r="J27">
        <f t="shared" si="7"/>
        <v>4.7798593218491073E-2</v>
      </c>
    </row>
    <row r="28" spans="1:10">
      <c r="A28">
        <v>45.5</v>
      </c>
      <c r="B28" s="1">
        <v>56166000</v>
      </c>
      <c r="C28">
        <v>24.51</v>
      </c>
      <c r="E28" s="1">
        <f t="shared" si="1"/>
        <v>49360960.698096938</v>
      </c>
      <c r="F28">
        <f t="shared" si="2"/>
        <v>22727065.027853183</v>
      </c>
      <c r="G28">
        <f t="shared" si="5"/>
        <v>54341732.819439404</v>
      </c>
      <c r="H28">
        <f t="shared" si="6"/>
        <v>24.722567768012212</v>
      </c>
      <c r="I28">
        <f t="shared" si="7"/>
        <v>3.2479919890335725E-2</v>
      </c>
      <c r="J28">
        <f t="shared" si="7"/>
        <v>8.6726955533337497E-3</v>
      </c>
    </row>
    <row r="29" spans="1:10">
      <c r="A29">
        <v>28.25</v>
      </c>
      <c r="B29" s="1">
        <v>49324000</v>
      </c>
      <c r="C29">
        <v>25.05</v>
      </c>
      <c r="E29" s="1">
        <f t="shared" si="1"/>
        <v>44010128.655076534</v>
      </c>
      <c r="F29">
        <f t="shared" si="2"/>
        <v>19598573.842091914</v>
      </c>
      <c r="G29">
        <f t="shared" si="5"/>
        <v>48176711.395448297</v>
      </c>
      <c r="H29">
        <f t="shared" si="6"/>
        <v>24.004348163139856</v>
      </c>
      <c r="I29">
        <f t="shared" si="7"/>
        <v>2.3260250680230774E-2</v>
      </c>
      <c r="J29">
        <f t="shared" si="7"/>
        <v>4.1742588297810183E-2</v>
      </c>
    </row>
    <row r="30" spans="1:10">
      <c r="A30">
        <v>17.675000000000001</v>
      </c>
      <c r="B30" s="1">
        <v>43242000</v>
      </c>
      <c r="C30">
        <v>25.57</v>
      </c>
      <c r="E30" s="1">
        <f t="shared" si="1"/>
        <v>39319879.860874772</v>
      </c>
      <c r="F30">
        <f t="shared" si="2"/>
        <v>18196793.723022327</v>
      </c>
      <c r="G30">
        <f t="shared" si="5"/>
        <v>43326392.119259715</v>
      </c>
      <c r="H30">
        <f t="shared" si="6"/>
        <v>24.834163500271607</v>
      </c>
      <c r="I30">
        <f t="shared" si="7"/>
        <v>1.9516238670670893E-3</v>
      </c>
      <c r="J30">
        <f t="shared" si="7"/>
        <v>2.8777336712099838E-2</v>
      </c>
    </row>
    <row r="31" spans="1:10">
      <c r="A31">
        <v>11.025</v>
      </c>
      <c r="B31" s="1">
        <v>37806000</v>
      </c>
      <c r="C31">
        <v>26.17</v>
      </c>
      <c r="E31" s="1">
        <f t="shared" si="1"/>
        <v>33854773.404953651</v>
      </c>
      <c r="F31">
        <f t="shared" si="2"/>
        <v>17293841.202984162</v>
      </c>
      <c r="G31">
        <f t="shared" si="5"/>
        <v>38016083.778511293</v>
      </c>
      <c r="H31">
        <f t="shared" si="6"/>
        <v>27.059049745425813</v>
      </c>
      <c r="I31">
        <f t="shared" si="7"/>
        <v>5.5568898722767081E-3</v>
      </c>
      <c r="J31">
        <f t="shared" si="7"/>
        <v>3.3972095736561396E-2</v>
      </c>
    </row>
    <row r="32" spans="1:10">
      <c r="A32">
        <v>6.85</v>
      </c>
      <c r="B32" s="1">
        <v>33014000</v>
      </c>
      <c r="C32">
        <v>26.82</v>
      </c>
      <c r="E32" s="1">
        <f t="shared" si="1"/>
        <v>28271047.829019461</v>
      </c>
      <c r="F32">
        <f t="shared" si="2"/>
        <v>15404271.744376386</v>
      </c>
      <c r="G32">
        <f t="shared" si="5"/>
        <v>32195399.257119</v>
      </c>
      <c r="H32">
        <f t="shared" si="6"/>
        <v>28.584994064851461</v>
      </c>
      <c r="I32">
        <f t="shared" si="7"/>
        <v>2.479556378751439E-2</v>
      </c>
      <c r="J32">
        <f t="shared" si="7"/>
        <v>6.5808876392671911E-2</v>
      </c>
    </row>
    <row r="33" spans="1:10">
      <c r="A33">
        <v>4.2750000000000004</v>
      </c>
      <c r="B33" s="1">
        <v>28707000</v>
      </c>
      <c r="C33">
        <v>27.51</v>
      </c>
      <c r="E33" s="1">
        <f t="shared" si="1"/>
        <v>24082380.023573451</v>
      </c>
      <c r="F33">
        <f t="shared" si="2"/>
        <v>12908622.355771255</v>
      </c>
      <c r="G33">
        <f t="shared" si="5"/>
        <v>27323864.271433625</v>
      </c>
      <c r="H33">
        <f t="shared" si="6"/>
        <v>28.192170845383238</v>
      </c>
      <c r="I33">
        <f t="shared" si="7"/>
        <v>4.8181131033071187E-2</v>
      </c>
      <c r="J33">
        <f t="shared" si="7"/>
        <v>2.4797195397427713E-2</v>
      </c>
    </row>
    <row r="34" spans="1:10">
      <c r="A34">
        <v>2.6749999999999998</v>
      </c>
      <c r="B34" s="1">
        <v>24899000</v>
      </c>
      <c r="C34">
        <v>28.2</v>
      </c>
      <c r="E34" s="1">
        <f t="shared" si="1"/>
        <v>21199378.385699604</v>
      </c>
      <c r="F34">
        <f t="shared" si="2"/>
        <v>11060468.68145963</v>
      </c>
      <c r="G34">
        <f t="shared" si="5"/>
        <v>23911244.45514321</v>
      </c>
      <c r="H34">
        <f t="shared" si="6"/>
        <v>27.552648924070791</v>
      </c>
      <c r="I34">
        <f t="shared" si="7"/>
        <v>3.9670490576199466E-2</v>
      </c>
      <c r="J34">
        <f t="shared" si="7"/>
        <v>2.2955711912383273E-2</v>
      </c>
    </row>
    <row r="35" spans="1:10">
      <c r="A35">
        <v>1.66</v>
      </c>
      <c r="B35" s="1">
        <v>21505000</v>
      </c>
      <c r="C35">
        <v>28.98</v>
      </c>
      <c r="E35" s="1">
        <f t="shared" si="1"/>
        <v>18510159.461662665</v>
      </c>
      <c r="F35">
        <f t="shared" si="2"/>
        <v>10156208.600361589</v>
      </c>
      <c r="G35">
        <f t="shared" si="5"/>
        <v>21113374.349692155</v>
      </c>
      <c r="H35">
        <f t="shared" si="6"/>
        <v>28.752824994447401</v>
      </c>
      <c r="I35">
        <f t="shared" si="7"/>
        <v>1.8210911430264837E-2</v>
      </c>
      <c r="J35">
        <f t="shared" si="7"/>
        <v>7.8390271067149478E-3</v>
      </c>
    </row>
    <row r="36" spans="1:10">
      <c r="A36">
        <v>1.0349999999999999</v>
      </c>
      <c r="B36" s="1">
        <v>18485000</v>
      </c>
      <c r="C36">
        <v>29.82</v>
      </c>
      <c r="E36" s="1">
        <f t="shared" si="1"/>
        <v>15449400.023622097</v>
      </c>
      <c r="F36">
        <f t="shared" si="2"/>
        <v>9462780.6705871839</v>
      </c>
      <c r="G36">
        <f t="shared" si="5"/>
        <v>18117068.722879343</v>
      </c>
      <c r="H36">
        <f t="shared" si="6"/>
        <v>31.487531813063711</v>
      </c>
      <c r="I36">
        <f t="shared" si="7"/>
        <v>1.9904315776070179E-2</v>
      </c>
      <c r="J36">
        <f t="shared" si="7"/>
        <v>5.5919913248280044E-2</v>
      </c>
    </row>
    <row r="37" spans="1:10">
      <c r="A37">
        <v>0.64500000000000002</v>
      </c>
      <c r="B37" s="1">
        <v>15813000</v>
      </c>
      <c r="C37">
        <v>30.7</v>
      </c>
      <c r="E37" s="1">
        <f t="shared" si="1"/>
        <v>12478821.029823981</v>
      </c>
      <c r="F37">
        <f t="shared" si="2"/>
        <v>8212387.0992196118</v>
      </c>
      <c r="G37">
        <f t="shared" si="5"/>
        <v>14938683.883187501</v>
      </c>
      <c r="H37">
        <f t="shared" si="6"/>
        <v>33.349154852813641</v>
      </c>
      <c r="I37">
        <f t="shared" si="7"/>
        <v>5.5290970518718729E-2</v>
      </c>
      <c r="J37">
        <f t="shared" si="7"/>
        <v>8.6291689016730982E-2</v>
      </c>
    </row>
    <row r="38" spans="1:10">
      <c r="A38">
        <v>0.40250000000000002</v>
      </c>
      <c r="B38" s="1">
        <v>13521000</v>
      </c>
      <c r="C38">
        <v>31.65</v>
      </c>
      <c r="E38" s="1">
        <f t="shared" si="1"/>
        <v>10330249.853603324</v>
      </c>
      <c r="F38">
        <f t="shared" si="2"/>
        <v>6707797.8096625265</v>
      </c>
      <c r="G38">
        <f t="shared" si="5"/>
        <v>12317005.053712728</v>
      </c>
      <c r="H38">
        <f t="shared" si="6"/>
        <v>32.997093983453155</v>
      </c>
      <c r="I38">
        <f t="shared" si="7"/>
        <v>8.9046294378172658E-2</v>
      </c>
      <c r="J38">
        <f t="shared" si="7"/>
        <v>4.2562211167556284E-2</v>
      </c>
    </row>
    <row r="39" spans="1:10">
      <c r="A39">
        <v>0.25</v>
      </c>
      <c r="B39" s="1">
        <v>11591000</v>
      </c>
      <c r="C39">
        <v>32.6</v>
      </c>
      <c r="E39" s="1">
        <f t="shared" si="1"/>
        <v>8868207.7826619837</v>
      </c>
      <c r="F39">
        <f t="shared" si="2"/>
        <v>5590022.213318591</v>
      </c>
      <c r="G39">
        <f t="shared" si="5"/>
        <v>10483008.042630792</v>
      </c>
      <c r="H39">
        <f t="shared" si="6"/>
        <v>32.225038159432486</v>
      </c>
      <c r="I39">
        <f t="shared" si="7"/>
        <v>9.5590713257631646E-2</v>
      </c>
      <c r="J39">
        <f t="shared" si="7"/>
        <v>1.1501896949923773E-2</v>
      </c>
    </row>
    <row r="40" spans="1:10">
      <c r="A40">
        <v>50</v>
      </c>
      <c r="B40" s="1">
        <v>60052000</v>
      </c>
      <c r="C40">
        <v>25.43</v>
      </c>
      <c r="E40" s="1">
        <f t="shared" si="1"/>
        <v>50667852.160446949</v>
      </c>
      <c r="F40">
        <f t="shared" si="2"/>
        <v>23511751.488268901</v>
      </c>
      <c r="G40">
        <f t="shared" si="5"/>
        <v>55857261.843013965</v>
      </c>
      <c r="H40">
        <f t="shared" si="6"/>
        <v>24.893038321001026</v>
      </c>
      <c r="I40">
        <f t="shared" si="7"/>
        <v>6.985176442060273E-2</v>
      </c>
      <c r="J40">
        <f t="shared" si="7"/>
        <v>2.1115284270506261E-2</v>
      </c>
    </row>
    <row r="41" spans="1:10">
      <c r="A41">
        <v>31.2</v>
      </c>
      <c r="B41" s="1">
        <v>51621000</v>
      </c>
      <c r="C41">
        <v>26.35</v>
      </c>
      <c r="E41" s="1">
        <f t="shared" si="1"/>
        <v>45007678.339870445</v>
      </c>
      <c r="F41">
        <f t="shared" si="2"/>
        <v>20102714.087963853</v>
      </c>
      <c r="G41">
        <f t="shared" si="5"/>
        <v>49293105.230322666</v>
      </c>
      <c r="H41">
        <f t="shared" si="6"/>
        <v>24.067963873617799</v>
      </c>
      <c r="I41">
        <f t="shared" si="7"/>
        <v>4.5095886745265171E-2</v>
      </c>
      <c r="J41">
        <f t="shared" si="7"/>
        <v>8.6604786579969714E-2</v>
      </c>
    </row>
    <row r="42" spans="1:10">
      <c r="A42">
        <v>19.399999999999999</v>
      </c>
      <c r="B42" s="1">
        <v>44616000</v>
      </c>
      <c r="C42">
        <v>26.95</v>
      </c>
      <c r="E42" s="1">
        <f t="shared" si="1"/>
        <v>40292625.833105013</v>
      </c>
      <c r="F42">
        <f t="shared" si="2"/>
        <v>18377508.567325063</v>
      </c>
      <c r="G42">
        <f t="shared" si="5"/>
        <v>44285759.761674039</v>
      </c>
      <c r="H42">
        <f t="shared" si="6"/>
        <v>24.517778257520181</v>
      </c>
      <c r="I42">
        <f t="shared" si="7"/>
        <v>7.4018342820055798E-3</v>
      </c>
      <c r="J42">
        <f t="shared" si="7"/>
        <v>9.0249415305373587E-2</v>
      </c>
    </row>
    <row r="43" spans="1:10">
      <c r="A43">
        <v>12.1</v>
      </c>
      <c r="B43" s="1">
        <v>38612000</v>
      </c>
      <c r="C43">
        <v>27.48</v>
      </c>
      <c r="E43" s="1">
        <f t="shared" si="1"/>
        <v>34987765.655244768</v>
      </c>
      <c r="F43">
        <f t="shared" si="2"/>
        <v>17519872.394670874</v>
      </c>
      <c r="G43">
        <f t="shared" si="5"/>
        <v>39129140.985611677</v>
      </c>
      <c r="H43">
        <f t="shared" si="6"/>
        <v>26.59908936114277</v>
      </c>
      <c r="I43">
        <f t="shared" si="7"/>
        <v>1.3393271149168062E-2</v>
      </c>
      <c r="J43">
        <f t="shared" si="7"/>
        <v>3.2056427906012749E-2</v>
      </c>
    </row>
    <row r="44" spans="1:10">
      <c r="A44">
        <v>7.53</v>
      </c>
      <c r="B44" s="1">
        <v>33324000</v>
      </c>
      <c r="C44">
        <v>27.98</v>
      </c>
      <c r="E44" s="1">
        <f t="shared" si="1"/>
        <v>29304533.46818139</v>
      </c>
      <c r="F44">
        <f t="shared" si="2"/>
        <v>15870943.029469008</v>
      </c>
      <c r="G44">
        <f t="shared" si="5"/>
        <v>33326303.641904455</v>
      </c>
      <c r="H44">
        <f t="shared" si="6"/>
        <v>28.439382253941837</v>
      </c>
      <c r="I44">
        <f t="shared" si="7"/>
        <v>6.9128613145321034E-5</v>
      </c>
      <c r="J44">
        <f t="shared" si="7"/>
        <v>1.6418236381052043E-2</v>
      </c>
    </row>
    <row r="45" spans="1:10">
      <c r="A45">
        <v>4.6900000000000004</v>
      </c>
      <c r="B45" s="1">
        <v>28755000</v>
      </c>
      <c r="C45">
        <v>28.48</v>
      </c>
      <c r="E45" s="1">
        <f t="shared" si="1"/>
        <v>24778306.484584939</v>
      </c>
      <c r="F45">
        <f t="shared" si="2"/>
        <v>13381413.877965359</v>
      </c>
      <c r="G45">
        <f t="shared" si="5"/>
        <v>28160729.919826791</v>
      </c>
      <c r="H45">
        <f t="shared" si="6"/>
        <v>28.371066373696188</v>
      </c>
      <c r="I45">
        <f t="shared" si="7"/>
        <v>2.0666669454815139E-2</v>
      </c>
      <c r="J45">
        <f t="shared" si="7"/>
        <v>3.8249166539260095E-3</v>
      </c>
    </row>
    <row r="46" spans="1:10">
      <c r="A46">
        <v>2.92</v>
      </c>
      <c r="B46" s="1">
        <v>24762000</v>
      </c>
      <c r="C46">
        <v>28.97</v>
      </c>
      <c r="E46" s="1">
        <f t="shared" si="1"/>
        <v>21686795.217031639</v>
      </c>
      <c r="F46">
        <f t="shared" si="2"/>
        <v>11325358.23374242</v>
      </c>
      <c r="G46">
        <f t="shared" si="5"/>
        <v>24465911.507811509</v>
      </c>
      <c r="H46">
        <f t="shared" si="6"/>
        <v>27.574630060133718</v>
      </c>
      <c r="I46">
        <f t="shared" si="7"/>
        <v>1.1957373886943339E-2</v>
      </c>
      <c r="J46">
        <f t="shared" si="7"/>
        <v>4.816603175237423E-2</v>
      </c>
    </row>
    <row r="47" spans="1:10">
      <c r="A47">
        <v>1.82</v>
      </c>
      <c r="B47" s="1">
        <v>21239000</v>
      </c>
      <c r="C47">
        <v>29.6</v>
      </c>
      <c r="E47" s="1">
        <f t="shared" si="1"/>
        <v>19055454.707896423</v>
      </c>
      <c r="F47">
        <f t="shared" si="2"/>
        <v>10280907.714796836</v>
      </c>
      <c r="G47">
        <f t="shared" si="5"/>
        <v>21651961.055868842</v>
      </c>
      <c r="H47">
        <f t="shared" si="6"/>
        <v>28.348002431863165</v>
      </c>
      <c r="I47">
        <f t="shared" si="7"/>
        <v>1.9443526336872814E-2</v>
      </c>
      <c r="J47">
        <f t="shared" si="7"/>
        <v>4.2297215139757989E-2</v>
      </c>
    </row>
    <row r="48" spans="1:10">
      <c r="A48">
        <v>1.1299999999999999</v>
      </c>
      <c r="B48" s="1">
        <v>18188000</v>
      </c>
      <c r="C48">
        <v>30.11</v>
      </c>
      <c r="E48" s="1">
        <f t="shared" si="1"/>
        <v>16039103.72039881</v>
      </c>
      <c r="F48">
        <f t="shared" si="2"/>
        <v>9623455.6604562569</v>
      </c>
      <c r="G48">
        <f t="shared" si="5"/>
        <v>18704645.064862326</v>
      </c>
      <c r="H48">
        <f t="shared" si="6"/>
        <v>30.963739270240023</v>
      </c>
      <c r="I48">
        <f t="shared" si="7"/>
        <v>2.8405820588427853E-2</v>
      </c>
      <c r="J48">
        <f t="shared" si="7"/>
        <v>2.8354010967785562E-2</v>
      </c>
    </row>
    <row r="49" spans="1:10">
      <c r="A49">
        <v>0.70699999999999996</v>
      </c>
      <c r="B49" s="1">
        <v>15525000</v>
      </c>
      <c r="C49">
        <v>30.85</v>
      </c>
      <c r="E49" s="1">
        <f t="shared" si="1"/>
        <v>13004158.336784227</v>
      </c>
      <c r="F49">
        <f t="shared" si="2"/>
        <v>8498186.2831634581</v>
      </c>
      <c r="G49">
        <f t="shared" si="5"/>
        <v>15534712.876377929</v>
      </c>
      <c r="H49">
        <f t="shared" si="6"/>
        <v>33.164519675263406</v>
      </c>
      <c r="I49">
        <f t="shared" si="7"/>
        <v>6.2562810807916273E-4</v>
      </c>
      <c r="J49">
        <f t="shared" si="7"/>
        <v>7.5024948955053641E-2</v>
      </c>
    </row>
    <row r="50" spans="1:10">
      <c r="A50">
        <v>0.441</v>
      </c>
      <c r="B50" s="1">
        <v>13205000</v>
      </c>
      <c r="C50">
        <v>31.5</v>
      </c>
      <c r="E50" s="1">
        <f t="shared" si="1"/>
        <v>10676949.348303327</v>
      </c>
      <c r="F50">
        <f t="shared" si="2"/>
        <v>6983485.6139600771</v>
      </c>
      <c r="G50">
        <f t="shared" si="5"/>
        <v>12757990.386680113</v>
      </c>
      <c r="H50">
        <f t="shared" si="6"/>
        <v>33.187545380364881</v>
      </c>
      <c r="I50">
        <f t="shared" si="7"/>
        <v>3.3851542091623388E-2</v>
      </c>
      <c r="J50">
        <f t="shared" si="7"/>
        <v>5.357286921793273E-2</v>
      </c>
    </row>
    <row r="51" spans="1:10">
      <c r="A51">
        <v>0.27400000000000002</v>
      </c>
      <c r="B51" s="1">
        <v>11211000</v>
      </c>
      <c r="C51">
        <v>32.270000000000003</v>
      </c>
      <c r="E51" s="1">
        <f t="shared" si="1"/>
        <v>9121215.0742745884</v>
      </c>
      <c r="F51">
        <f t="shared" si="2"/>
        <v>5759221.4646762265</v>
      </c>
      <c r="G51">
        <f t="shared" si="5"/>
        <v>10787270.104635434</v>
      </c>
      <c r="H51">
        <f t="shared" si="6"/>
        <v>32.268701834858227</v>
      </c>
      <c r="I51">
        <f t="shared" si="7"/>
        <v>3.7795905393324926E-2</v>
      </c>
      <c r="J51">
        <f t="shared" si="7"/>
        <v>4.022823494812684E-5</v>
      </c>
    </row>
    <row r="52" spans="1:10">
      <c r="A52">
        <v>0.17100000000000001</v>
      </c>
      <c r="B52" s="1">
        <v>9489300</v>
      </c>
      <c r="C52">
        <v>33</v>
      </c>
      <c r="E52" s="1">
        <f t="shared" si="1"/>
        <v>7827463.3483118443</v>
      </c>
      <c r="F52">
        <f t="shared" si="2"/>
        <v>5080634.7936218726</v>
      </c>
      <c r="G52">
        <f t="shared" si="5"/>
        <v>9331775.4138923865</v>
      </c>
      <c r="H52">
        <f t="shared" si="6"/>
        <v>32.98671815538254</v>
      </c>
      <c r="I52">
        <f t="shared" si="7"/>
        <v>1.6600232483704121E-2</v>
      </c>
      <c r="J52">
        <f t="shared" si="7"/>
        <v>4.0248013992301895E-4</v>
      </c>
    </row>
    <row r="53" spans="1:10">
      <c r="A53">
        <v>0.107</v>
      </c>
      <c r="B53" s="1">
        <v>7997000</v>
      </c>
      <c r="C53">
        <v>33.880000000000003</v>
      </c>
      <c r="E53" s="1">
        <f t="shared" si="1"/>
        <v>6416218.5193105023</v>
      </c>
      <c r="F53">
        <f t="shared" si="2"/>
        <v>4600673.8362772847</v>
      </c>
      <c r="G53">
        <f t="shared" si="5"/>
        <v>7895192.197492687</v>
      </c>
      <c r="H53">
        <f t="shared" si="6"/>
        <v>35.641969072856391</v>
      </c>
      <c r="I53">
        <f t="shared" si="7"/>
        <v>1.2730749344418278E-2</v>
      </c>
      <c r="J53">
        <f t="shared" si="7"/>
        <v>5.2006170981593505E-2</v>
      </c>
    </row>
    <row r="54" spans="1:10">
      <c r="A54">
        <v>6.6400000000000001E-2</v>
      </c>
      <c r="B54" s="1">
        <v>6707800</v>
      </c>
      <c r="C54">
        <v>34.729999999999997</v>
      </c>
      <c r="E54" s="1">
        <f t="shared" si="1"/>
        <v>5021594.425319016</v>
      </c>
      <c r="F54">
        <f t="shared" si="2"/>
        <v>3917696.6437828038</v>
      </c>
      <c r="G54">
        <f t="shared" si="5"/>
        <v>6369046.8333261656</v>
      </c>
      <c r="H54">
        <f t="shared" si="6"/>
        <v>37.960281442962412</v>
      </c>
      <c r="I54">
        <f t="shared" si="7"/>
        <v>5.0501381477359858E-2</v>
      </c>
      <c r="J54">
        <f t="shared" si="7"/>
        <v>9.3011271032606258E-2</v>
      </c>
    </row>
    <row r="55" spans="1:10">
      <c r="A55">
        <v>4.1399999999999999E-2</v>
      </c>
      <c r="B55" s="1">
        <v>5600500</v>
      </c>
      <c r="C55">
        <v>35.74</v>
      </c>
      <c r="E55" s="1">
        <f t="shared" si="1"/>
        <v>4018460.7470783186</v>
      </c>
      <c r="F55">
        <f t="shared" si="2"/>
        <v>3132563.260565008</v>
      </c>
      <c r="G55">
        <f t="shared" si="5"/>
        <v>5095191.7880734298</v>
      </c>
      <c r="H55">
        <f t="shared" si="6"/>
        <v>37.937950416268954</v>
      </c>
      <c r="I55">
        <f t="shared" si="7"/>
        <v>9.0225553419617924E-2</v>
      </c>
      <c r="J55">
        <f t="shared" si="7"/>
        <v>6.149833285587443E-2</v>
      </c>
    </row>
    <row r="56" spans="1:10">
      <c r="A56">
        <v>2.58E-2</v>
      </c>
      <c r="B56" s="1">
        <v>4644400</v>
      </c>
      <c r="C56">
        <v>36.799999999999997</v>
      </c>
      <c r="E56" s="1">
        <f t="shared" si="1"/>
        <v>3364829.7334121419</v>
      </c>
      <c r="F56">
        <f t="shared" si="2"/>
        <v>2529735.6148218294</v>
      </c>
      <c r="G56">
        <f t="shared" si="5"/>
        <v>4209707.9964948166</v>
      </c>
      <c r="H56">
        <f t="shared" si="6"/>
        <v>36.936461353126703</v>
      </c>
      <c r="I56">
        <f t="shared" si="7"/>
        <v>9.3594867691237482E-2</v>
      </c>
      <c r="J56">
        <f t="shared" si="7"/>
        <v>3.7081889436604725E-3</v>
      </c>
    </row>
    <row r="57" spans="1:10">
      <c r="A57">
        <v>1.61E-2</v>
      </c>
      <c r="B57" s="1">
        <v>3840000</v>
      </c>
      <c r="C57">
        <v>37.909999999999997</v>
      </c>
      <c r="E57" s="1">
        <f t="shared" si="1"/>
        <v>2818228.2431777306</v>
      </c>
      <c r="F57">
        <f t="shared" si="2"/>
        <v>2176284.1370855346</v>
      </c>
      <c r="G57">
        <f t="shared" si="5"/>
        <v>3560705.4183089575</v>
      </c>
      <c r="H57">
        <f t="shared" si="6"/>
        <v>37.675934868267575</v>
      </c>
      <c r="I57">
        <f t="shared" si="7"/>
        <v>7.273296398204232E-2</v>
      </c>
      <c r="J57">
        <f t="shared" si="7"/>
        <v>6.1742319106415627E-3</v>
      </c>
    </row>
    <row r="58" spans="1:10">
      <c r="A58">
        <v>0.01</v>
      </c>
      <c r="B58" s="1">
        <v>3172700</v>
      </c>
      <c r="C58">
        <v>39.020000000000003</v>
      </c>
      <c r="E58" s="1">
        <f t="shared" si="1"/>
        <v>2228364.178499579</v>
      </c>
      <c r="F58">
        <f t="shared" si="2"/>
        <v>1906338.6562239942</v>
      </c>
      <c r="G58">
        <f t="shared" si="5"/>
        <v>2932530.3040606431</v>
      </c>
      <c r="H58">
        <f t="shared" si="6"/>
        <v>40.546588757918784</v>
      </c>
      <c r="I58">
        <f t="shared" si="7"/>
        <v>7.5698835672883324E-2</v>
      </c>
      <c r="J58">
        <f t="shared" si="7"/>
        <v>3.9123238285975921E-2</v>
      </c>
    </row>
    <row r="59" spans="1:10">
      <c r="A59">
        <v>2.5</v>
      </c>
      <c r="B59" s="1">
        <v>24939000</v>
      </c>
      <c r="C59">
        <v>29.35</v>
      </c>
      <c r="E59" s="1">
        <f t="shared" si="1"/>
        <v>20828373.387160689</v>
      </c>
      <c r="F59">
        <f t="shared" si="2"/>
        <v>10881210.197197886</v>
      </c>
      <c r="G59">
        <f t="shared" si="5"/>
        <v>23499401.552179724</v>
      </c>
      <c r="H59">
        <f t="shared" si="6"/>
        <v>27.583577915950237</v>
      </c>
      <c r="I59">
        <f t="shared" si="7"/>
        <v>5.772478639160656E-2</v>
      </c>
      <c r="J59">
        <f t="shared" si="7"/>
        <v>6.0184738809191306E-2</v>
      </c>
    </row>
    <row r="60" spans="1:10">
      <c r="A60">
        <v>1.56</v>
      </c>
      <c r="B60" s="1">
        <v>20670000</v>
      </c>
      <c r="C60">
        <v>31.03</v>
      </c>
      <c r="E60" s="1">
        <f t="shared" si="1"/>
        <v>18131033.210814394</v>
      </c>
      <c r="F60">
        <f t="shared" si="2"/>
        <v>10076871.165291395</v>
      </c>
      <c r="G60">
        <f t="shared" si="5"/>
        <v>20743136.160511881</v>
      </c>
      <c r="H60">
        <f t="shared" si="6"/>
        <v>29.064443274383187</v>
      </c>
      <c r="I60">
        <f t="shared" si="7"/>
        <v>3.5382757867383221E-3</v>
      </c>
      <c r="J60">
        <f t="shared" si="7"/>
        <v>6.3343755256745529E-2</v>
      </c>
    </row>
    <row r="61" spans="1:10">
      <c r="A61">
        <v>0.97</v>
      </c>
      <c r="B61" s="1">
        <v>17264000</v>
      </c>
      <c r="C61">
        <v>32.06</v>
      </c>
      <c r="E61" s="1">
        <f t="shared" si="1"/>
        <v>15015031.777147694</v>
      </c>
      <c r="F61">
        <f t="shared" si="2"/>
        <v>9329302.827829564</v>
      </c>
      <c r="G61">
        <f t="shared" si="5"/>
        <v>17677303.825021047</v>
      </c>
      <c r="H61">
        <f t="shared" si="6"/>
        <v>31.853960540299131</v>
      </c>
      <c r="I61">
        <f t="shared" si="7"/>
        <v>2.3940212292692723E-2</v>
      </c>
      <c r="J61">
        <f t="shared" si="7"/>
        <v>6.4266830848681115E-3</v>
      </c>
    </row>
    <row r="62" spans="1:10">
      <c r="A62">
        <v>0.60499999999999998</v>
      </c>
      <c r="B62" s="1">
        <v>14471000</v>
      </c>
      <c r="C62">
        <v>32.78</v>
      </c>
      <c r="E62" s="1">
        <f t="shared" si="1"/>
        <v>12132513.117061416</v>
      </c>
      <c r="F62">
        <f t="shared" si="2"/>
        <v>8006316.2648588112</v>
      </c>
      <c r="G62">
        <f t="shared" si="5"/>
        <v>14536126.535931436</v>
      </c>
      <c r="H62">
        <f t="shared" si="6"/>
        <v>33.421053046373871</v>
      </c>
      <c r="I62">
        <f t="shared" si="7"/>
        <v>4.5004862090689199E-3</v>
      </c>
      <c r="J62">
        <f t="shared" si="7"/>
        <v>1.9556224721594555E-2</v>
      </c>
    </row>
    <row r="63" spans="1:10">
      <c r="A63">
        <v>0.3765</v>
      </c>
      <c r="B63" s="1">
        <v>12138000</v>
      </c>
      <c r="C63">
        <v>33.43</v>
      </c>
      <c r="E63" s="1">
        <f t="shared" si="1"/>
        <v>10094465.74938841</v>
      </c>
      <c r="F63">
        <f t="shared" si="2"/>
        <v>6516795.4825121118</v>
      </c>
      <c r="G63">
        <f t="shared" si="5"/>
        <v>12015276.198509378</v>
      </c>
      <c r="H63">
        <f t="shared" si="6"/>
        <v>32.845519272825456</v>
      </c>
      <c r="I63">
        <f t="shared" si="7"/>
        <v>1.0110710289225708E-2</v>
      </c>
      <c r="J63">
        <f t="shared" si="7"/>
        <v>1.7483719030049173E-2</v>
      </c>
    </row>
    <row r="64" spans="1:10">
      <c r="A64">
        <v>0.23449999999999999</v>
      </c>
      <c r="B64" s="1">
        <v>10176000</v>
      </c>
      <c r="C64">
        <v>34.03</v>
      </c>
      <c r="E64" s="1">
        <f t="shared" si="1"/>
        <v>8694353.2881491818</v>
      </c>
      <c r="F64">
        <f t="shared" si="2"/>
        <v>5484244.9767483361</v>
      </c>
      <c r="G64">
        <f t="shared" si="5"/>
        <v>10279529.272497835</v>
      </c>
      <c r="H64">
        <f t="shared" si="6"/>
        <v>32.243007347559875</v>
      </c>
      <c r="I64">
        <f t="shared" si="7"/>
        <v>1.017386718728721E-2</v>
      </c>
      <c r="J64">
        <f t="shared" si="7"/>
        <v>5.2512273066121849E-2</v>
      </c>
    </row>
    <row r="65" spans="1:10">
      <c r="A65">
        <v>0.14599999999999999</v>
      </c>
      <c r="B65" s="1">
        <v>8508600</v>
      </c>
      <c r="C65">
        <v>34.659999999999997</v>
      </c>
      <c r="E65" s="1">
        <f t="shared" si="1"/>
        <v>7368565.8849785719</v>
      </c>
      <c r="F65">
        <f t="shared" si="2"/>
        <v>4922230.2081587687</v>
      </c>
      <c r="G65">
        <f t="shared" si="5"/>
        <v>8861383.2680558842</v>
      </c>
      <c r="H65">
        <f t="shared" si="6"/>
        <v>33.743074998563252</v>
      </c>
      <c r="I65">
        <f t="shared" si="7"/>
        <v>4.1461964136977197E-2</v>
      </c>
      <c r="J65">
        <f t="shared" si="7"/>
        <v>2.6454847127430611E-2</v>
      </c>
    </row>
    <row r="66" spans="1:10">
      <c r="A66">
        <v>9.0999999999999998E-2</v>
      </c>
      <c r="B66" s="1">
        <v>7096700</v>
      </c>
      <c r="C66">
        <v>35.369999999999997</v>
      </c>
      <c r="E66" s="1">
        <f t="shared" ref="E66:E96" si="8">($M$1*A66^2*$O$1^2)/(1+A66^2*$O$1^2)+($M$2*A66^2*$O$2^2)/(1+A66^2*$O$2^2)+($M$3*A66^2*$O$3^2)/(1+A66^2*$O$3^2)+($M$4*A66^2*$O$4^2)/(1+A66^2*$O$4^2)+($M$5*A66^2*$O$5^2)/(1+A66^2*$O$5^2)+($M$6*A66^2*$O$6^2)/(1+A66^2*$O$6^2)+($M$7*A66^2*$O$7^2)/(1+A66^2*$O$7^2)+($M$8*A66^2*$O$8^2)/(1+A66^2*$O$8^2)+($M$9*A66^2*$O$9^2)/(1+A66^2*$O$9^2)+($M$10*A66^2*$O$10^2)/(1+A66^2*$O$10^2)</f>
        <v>5916875.3974905331</v>
      </c>
      <c r="F66">
        <f t="shared" ref="F66:F96" si="9">($M$1*A66*$O$1)/(1+A66^2*$O$1^2)+($M$2*A66*$O$2)/(1+A66^2*$O$2^2)+($M$3*A66*$O$3)/(1+A66^2*$O$3^2)+($M$4*A66*$O$4)/(1+A66^2*$O$4^2)+($M$5*A66*$O$5)/(1+A66^2*$O$5^2)+($M$6*A66*$O$6)/(1+A66^2*$O$6^2)+($M$7*A66*$O$7)/(1+A66^2*$O$7^2)+($M$8*A66*$O$8)/(1+A66^2*$O$8^2)+($M$9*A66*$O$9)/(1+A66^2*$O$9^2)+($M$10*A66*$O$10)/(1+A66^2*$O$10^2)</f>
        <v>4397775.418079515</v>
      </c>
      <c r="G66">
        <f t="shared" si="5"/>
        <v>7372234.6067724405</v>
      </c>
      <c r="H66">
        <f t="shared" si="6"/>
        <v>36.62193727148513</v>
      </c>
      <c r="I66">
        <f t="shared" si="7"/>
        <v>3.8825736859729239E-2</v>
      </c>
      <c r="J66">
        <f t="shared" si="7"/>
        <v>3.5395455795451877E-2</v>
      </c>
    </row>
    <row r="67" spans="1:10">
      <c r="A67">
        <v>5.6500000000000002E-2</v>
      </c>
      <c r="B67" s="1">
        <v>5897400</v>
      </c>
      <c r="C67">
        <v>36.049999999999997</v>
      </c>
      <c r="E67" s="1">
        <f t="shared" si="8"/>
        <v>4629070.3863899726</v>
      </c>
      <c r="F67">
        <f t="shared" si="9"/>
        <v>3645030.1763037634</v>
      </c>
      <c r="G67">
        <f t="shared" ref="G67:G96" si="10">(E67^2+F67^2)^0.5</f>
        <v>5891904.4143907884</v>
      </c>
      <c r="H67">
        <f t="shared" ref="H67:H96" si="11">DEGREES(ATAN(F67/E67))</f>
        <v>38.217660653165531</v>
      </c>
      <c r="I67">
        <f t="shared" ref="I67:J96" si="12">ABS((G67-B67)/B67)</f>
        <v>9.3186584074534307E-4</v>
      </c>
      <c r="J67">
        <f t="shared" si="12"/>
        <v>6.0129283028170152E-2</v>
      </c>
    </row>
    <row r="68" spans="1:10">
      <c r="A68">
        <v>3.5349999999999999E-2</v>
      </c>
      <c r="B68" s="1">
        <v>4887500</v>
      </c>
      <c r="C68">
        <v>36.81</v>
      </c>
      <c r="E68" s="1">
        <f t="shared" si="8"/>
        <v>3772356.2757340726</v>
      </c>
      <c r="F68">
        <f t="shared" si="9"/>
        <v>2901377.6190874102</v>
      </c>
      <c r="G68">
        <f t="shared" si="10"/>
        <v>4759061.2477264432</v>
      </c>
      <c r="H68">
        <f t="shared" si="11"/>
        <v>37.564441927831638</v>
      </c>
      <c r="I68">
        <f t="shared" si="12"/>
        <v>2.6279028598170183E-2</v>
      </c>
      <c r="J68">
        <f t="shared" si="12"/>
        <v>2.0495569894909953E-2</v>
      </c>
    </row>
    <row r="69" spans="1:10">
      <c r="A69">
        <v>2.205E-2</v>
      </c>
      <c r="B69" s="1">
        <v>4034900</v>
      </c>
      <c r="C69">
        <v>37.619999999999997</v>
      </c>
      <c r="E69" s="1">
        <f t="shared" si="8"/>
        <v>3182528.2890827623</v>
      </c>
      <c r="F69">
        <f t="shared" si="9"/>
        <v>2389461.3832945335</v>
      </c>
      <c r="G69">
        <f t="shared" si="10"/>
        <v>3979699.9903344321</v>
      </c>
      <c r="H69">
        <f t="shared" si="11"/>
        <v>36.899442228614319</v>
      </c>
      <c r="I69">
        <f t="shared" si="12"/>
        <v>1.3680638842491237E-2</v>
      </c>
      <c r="J69">
        <f t="shared" si="12"/>
        <v>1.9153582439810697E-2</v>
      </c>
    </row>
    <row r="70" spans="1:10">
      <c r="A70">
        <v>1.37E-2</v>
      </c>
      <c r="B70" s="1">
        <v>3320100</v>
      </c>
      <c r="C70">
        <v>38.5</v>
      </c>
      <c r="E70" s="1">
        <f t="shared" si="8"/>
        <v>2622623.7830726854</v>
      </c>
      <c r="F70">
        <f t="shared" si="9"/>
        <v>2085897.8809155328</v>
      </c>
      <c r="G70">
        <f t="shared" si="10"/>
        <v>3350988.7312771427</v>
      </c>
      <c r="H70">
        <f t="shared" si="11"/>
        <v>38.496905309789774</v>
      </c>
      <c r="I70">
        <f t="shared" si="12"/>
        <v>9.303554494485904E-3</v>
      </c>
      <c r="J70">
        <f t="shared" si="12"/>
        <v>8.0381563901968633E-5</v>
      </c>
    </row>
    <row r="71" spans="1:10">
      <c r="A71">
        <v>8.5500000000000003E-3</v>
      </c>
      <c r="B71" s="1">
        <v>2722300</v>
      </c>
      <c r="C71">
        <v>39.409999999999997</v>
      </c>
      <c r="E71" s="1">
        <f t="shared" si="8"/>
        <v>2036151.2918175734</v>
      </c>
      <c r="F71">
        <f t="shared" si="9"/>
        <v>1805028.4305868002</v>
      </c>
      <c r="G71">
        <f t="shared" si="10"/>
        <v>2721036.5154471961</v>
      </c>
      <c r="H71">
        <f t="shared" si="11"/>
        <v>41.556678106021387</v>
      </c>
      <c r="I71">
        <f t="shared" si="12"/>
        <v>4.6412392197917751E-4</v>
      </c>
      <c r="J71">
        <f t="shared" si="12"/>
        <v>5.4470390916553937E-2</v>
      </c>
    </row>
    <row r="72" spans="1:10">
      <c r="A72">
        <v>5.3499999999999997E-3</v>
      </c>
      <c r="B72" s="1">
        <v>2218800</v>
      </c>
      <c r="C72">
        <v>40.4</v>
      </c>
      <c r="E72" s="1">
        <f t="shared" si="8"/>
        <v>1546920.4714040151</v>
      </c>
      <c r="F72">
        <f t="shared" si="9"/>
        <v>1458315.9480204287</v>
      </c>
      <c r="G72">
        <f t="shared" si="10"/>
        <v>2125946.4596032379</v>
      </c>
      <c r="H72">
        <f t="shared" si="11"/>
        <v>43.311216058532757</v>
      </c>
      <c r="I72">
        <f t="shared" si="12"/>
        <v>4.1848539930035192E-2</v>
      </c>
      <c r="J72">
        <f t="shared" si="12"/>
        <v>7.2059803429028679E-2</v>
      </c>
    </row>
    <row r="73" spans="1:10">
      <c r="A73">
        <v>3.32E-3</v>
      </c>
      <c r="B73" s="1">
        <v>1795500</v>
      </c>
      <c r="C73">
        <v>41.46</v>
      </c>
      <c r="E73" s="1">
        <f t="shared" si="8"/>
        <v>1221408.0148729431</v>
      </c>
      <c r="F73">
        <f t="shared" si="9"/>
        <v>1130316.9513066462</v>
      </c>
      <c r="G73">
        <f t="shared" si="10"/>
        <v>1664167.6445619939</v>
      </c>
      <c r="H73">
        <f t="shared" si="11"/>
        <v>42.781830007828866</v>
      </c>
      <c r="I73">
        <f t="shared" si="12"/>
        <v>7.3145282895018718E-2</v>
      </c>
      <c r="J73">
        <f t="shared" si="12"/>
        <v>3.1882055181593462E-2</v>
      </c>
    </row>
    <row r="74" spans="1:10">
      <c r="A74">
        <v>2.0699999999999998E-3</v>
      </c>
      <c r="B74" s="1">
        <v>1442200</v>
      </c>
      <c r="C74">
        <v>42.59</v>
      </c>
      <c r="E74" s="1">
        <f t="shared" si="8"/>
        <v>1003122.9382656829</v>
      </c>
      <c r="F74">
        <f t="shared" si="9"/>
        <v>911087.53392761433</v>
      </c>
      <c r="G74">
        <f t="shared" si="10"/>
        <v>1355114.8009497493</v>
      </c>
      <c r="H74">
        <f t="shared" si="11"/>
        <v>42.247333789166497</v>
      </c>
      <c r="I74">
        <f t="shared" si="12"/>
        <v>6.0383579982145816E-2</v>
      </c>
      <c r="J74">
        <f t="shared" si="12"/>
        <v>8.0456964271778952E-3</v>
      </c>
    </row>
    <row r="75" spans="1:10">
      <c r="A75">
        <v>1.2899999999999999E-3</v>
      </c>
      <c r="B75" s="1">
        <v>1149900</v>
      </c>
      <c r="C75">
        <v>43.8</v>
      </c>
      <c r="E75" s="1">
        <f t="shared" si="8"/>
        <v>798605.67315433011</v>
      </c>
      <c r="F75">
        <f t="shared" si="9"/>
        <v>774103.01297825691</v>
      </c>
      <c r="G75">
        <f t="shared" si="10"/>
        <v>1112207.9373463832</v>
      </c>
      <c r="H75">
        <f t="shared" si="11"/>
        <v>44.107409113528</v>
      </c>
      <c r="I75">
        <f t="shared" si="12"/>
        <v>3.2778556964620204E-2</v>
      </c>
      <c r="J75">
        <f t="shared" si="12"/>
        <v>7.0184729115982383E-3</v>
      </c>
    </row>
    <row r="76" spans="1:10">
      <c r="A76" s="1">
        <v>8.0500000000000005E-4</v>
      </c>
      <c r="B76">
        <v>913000</v>
      </c>
      <c r="C76">
        <v>45.04</v>
      </c>
      <c r="E76" s="1">
        <f t="shared" si="8"/>
        <v>591327.80763894261</v>
      </c>
      <c r="F76">
        <f t="shared" si="9"/>
        <v>647177.74906891945</v>
      </c>
      <c r="G76">
        <f t="shared" si="10"/>
        <v>876645.66101532243</v>
      </c>
      <c r="H76">
        <f t="shared" si="11"/>
        <v>47.581982361777129</v>
      </c>
      <c r="I76">
        <f t="shared" si="12"/>
        <v>3.9818553104794707E-2</v>
      </c>
      <c r="J76">
        <f t="shared" si="12"/>
        <v>5.6438329524359017E-2</v>
      </c>
    </row>
    <row r="77" spans="1:10">
      <c r="A77" s="1">
        <v>5.0000000000000001E-4</v>
      </c>
      <c r="B77">
        <v>724250</v>
      </c>
      <c r="C77">
        <v>46.3</v>
      </c>
      <c r="E77" s="1">
        <f t="shared" si="8"/>
        <v>425162.20235854469</v>
      </c>
      <c r="F77">
        <f t="shared" si="9"/>
        <v>502689.60483442881</v>
      </c>
      <c r="G77">
        <f t="shared" si="10"/>
        <v>658376.59217423748</v>
      </c>
      <c r="H77">
        <f t="shared" si="11"/>
        <v>49.776300102235965</v>
      </c>
      <c r="I77">
        <f t="shared" si="12"/>
        <v>9.0953963169848148E-2</v>
      </c>
    </row>
    <row r="78" spans="1:10">
      <c r="A78">
        <v>0.2</v>
      </c>
      <c r="B78" s="1">
        <v>10216000</v>
      </c>
      <c r="C78">
        <v>30.88</v>
      </c>
      <c r="E78" s="1">
        <f t="shared" si="8"/>
        <v>8262929.3095067041</v>
      </c>
      <c r="F78">
        <f t="shared" si="9"/>
        <v>5259972.6064629015</v>
      </c>
      <c r="G78">
        <f t="shared" si="10"/>
        <v>9795065.7269180715</v>
      </c>
      <c r="H78">
        <f t="shared" si="11"/>
        <v>32.479803122503256</v>
      </c>
      <c r="I78">
        <f t="shared" si="12"/>
        <v>4.1203433152107331E-2</v>
      </c>
    </row>
    <row r="79" spans="1:10">
      <c r="A79">
        <v>0.12479999999999999</v>
      </c>
      <c r="B79" s="1">
        <v>8083200</v>
      </c>
      <c r="C79">
        <v>34.68</v>
      </c>
      <c r="E79" s="1">
        <f t="shared" si="8"/>
        <v>6893440.6064558001</v>
      </c>
      <c r="F79">
        <f t="shared" si="9"/>
        <v>4767294.1521695061</v>
      </c>
      <c r="G79">
        <f t="shared" si="10"/>
        <v>8381325.4875373552</v>
      </c>
      <c r="H79">
        <f t="shared" si="11"/>
        <v>34.666556967671418</v>
      </c>
      <c r="I79">
        <f t="shared" si="12"/>
        <v>3.6882111977602328E-2</v>
      </c>
      <c r="J79">
        <f t="shared" si="12"/>
        <v>3.8763068998215797E-4</v>
      </c>
    </row>
    <row r="80" spans="1:10">
      <c r="A80">
        <v>7.7600000000000002E-2</v>
      </c>
      <c r="B80" s="1">
        <v>6476400</v>
      </c>
      <c r="C80">
        <v>36.700000000000003</v>
      </c>
      <c r="E80" s="1">
        <f t="shared" si="8"/>
        <v>5446509.739962345</v>
      </c>
      <c r="F80">
        <f t="shared" si="9"/>
        <v>4167472.5825003013</v>
      </c>
      <c r="G80">
        <f t="shared" si="10"/>
        <v>6858009.6291414192</v>
      </c>
      <c r="H80">
        <f t="shared" si="11"/>
        <v>37.421911748519271</v>
      </c>
      <c r="I80">
        <f t="shared" si="12"/>
        <v>5.8923109928574392E-2</v>
      </c>
      <c r="J80">
        <f t="shared" si="12"/>
        <v>1.967061985066126E-2</v>
      </c>
    </row>
    <row r="81" spans="1:10">
      <c r="A81">
        <v>4.8399999999999999E-2</v>
      </c>
      <c r="B81" s="1">
        <v>5257800</v>
      </c>
      <c r="C81">
        <v>37.869999999999997</v>
      </c>
      <c r="E81" s="1">
        <f t="shared" si="8"/>
        <v>4302059.2649082122</v>
      </c>
      <c r="F81">
        <f t="shared" si="9"/>
        <v>3383738.5992804626</v>
      </c>
      <c r="G81">
        <f t="shared" si="10"/>
        <v>5473335.4389296379</v>
      </c>
      <c r="H81">
        <f t="shared" si="11"/>
        <v>38.186440964484831</v>
      </c>
      <c r="I81">
        <f t="shared" si="12"/>
        <v>4.0993464743740327E-2</v>
      </c>
      <c r="J81">
        <f t="shared" si="12"/>
        <v>8.3559800497711497E-3</v>
      </c>
    </row>
    <row r="82" spans="1:10">
      <c r="A82">
        <v>3.0120000000000001E-2</v>
      </c>
      <c r="B82" s="1">
        <v>4264400</v>
      </c>
      <c r="C82">
        <v>38.840000000000003</v>
      </c>
      <c r="E82" s="1">
        <f t="shared" si="8"/>
        <v>3554862.8415313181</v>
      </c>
      <c r="F82">
        <f t="shared" si="9"/>
        <v>2696856.0447237534</v>
      </c>
      <c r="G82">
        <f t="shared" si="10"/>
        <v>4462071.531033895</v>
      </c>
      <c r="H82">
        <f t="shared" si="11"/>
        <v>37.185356511720521</v>
      </c>
      <c r="I82">
        <f t="shared" si="12"/>
        <v>4.6353890590445312E-2</v>
      </c>
      <c r="J82">
        <f t="shared" si="12"/>
        <v>4.2601531624085545E-2</v>
      </c>
    </row>
    <row r="83" spans="1:10">
      <c r="A83">
        <v>1.8759999999999999E-2</v>
      </c>
      <c r="B83" s="1">
        <v>3465200</v>
      </c>
      <c r="C83">
        <v>39.630000000000003</v>
      </c>
      <c r="E83" s="1">
        <f t="shared" si="8"/>
        <v>2997228.7143125865</v>
      </c>
      <c r="F83">
        <f t="shared" si="9"/>
        <v>2271027.8384378012</v>
      </c>
      <c r="G83">
        <f t="shared" si="10"/>
        <v>3760445.107810956</v>
      </c>
      <c r="H83">
        <f t="shared" si="11"/>
        <v>37.151544933617316</v>
      </c>
      <c r="I83">
        <f t="shared" si="12"/>
        <v>8.5202905405447296E-2</v>
      </c>
      <c r="J83">
        <f t="shared" si="12"/>
        <v>6.2539870461334496E-2</v>
      </c>
    </row>
    <row r="84" spans="1:10">
      <c r="A84">
        <v>1.1679999999999999E-2</v>
      </c>
      <c r="B84" s="1">
        <v>2811500</v>
      </c>
      <c r="C84">
        <v>40.409999999999997</v>
      </c>
      <c r="E84" s="1">
        <f t="shared" si="8"/>
        <v>2423564.9366294737</v>
      </c>
      <c r="F84">
        <f t="shared" si="9"/>
        <v>1997708.7683753818</v>
      </c>
      <c r="G84">
        <f t="shared" si="10"/>
        <v>3140781.3240185492</v>
      </c>
      <c r="H84">
        <f t="shared" si="11"/>
        <v>39.498254637529655</v>
      </c>
      <c r="I84">
        <f t="shared" si="12"/>
        <v>0.11711944656537406</v>
      </c>
      <c r="J84">
        <f t="shared" si="12"/>
        <v>2.2562369771599644E-2</v>
      </c>
    </row>
    <row r="85" spans="1:10">
      <c r="A85">
        <v>7.28E-3</v>
      </c>
      <c r="B85" s="1">
        <v>2273500</v>
      </c>
      <c r="C85">
        <v>41.18</v>
      </c>
      <c r="E85" s="1">
        <f t="shared" si="8"/>
        <v>1850583.203655066</v>
      </c>
      <c r="F85">
        <f t="shared" si="9"/>
        <v>1691273.7523740435</v>
      </c>
      <c r="G85">
        <f t="shared" si="10"/>
        <v>2507003.2108315346</v>
      </c>
      <c r="H85">
        <f t="shared" si="11"/>
        <v>42.424624636049593</v>
      </c>
      <c r="I85">
        <f t="shared" si="12"/>
        <v>0.10270649255840536</v>
      </c>
      <c r="J85">
        <f t="shared" si="12"/>
        <v>3.0224007674832281E-2</v>
      </c>
    </row>
    <row r="86" spans="1:10">
      <c r="A86">
        <v>4.5199999999999997E-3</v>
      </c>
      <c r="B86" s="1">
        <v>1831200</v>
      </c>
      <c r="C86">
        <v>42.01</v>
      </c>
      <c r="E86" s="1">
        <f t="shared" si="8"/>
        <v>1413452.3373506309</v>
      </c>
      <c r="F86">
        <f t="shared" si="9"/>
        <v>1333204.3330141886</v>
      </c>
      <c r="G86">
        <f t="shared" si="10"/>
        <v>1943008.3127793791</v>
      </c>
      <c r="H86">
        <f t="shared" si="11"/>
        <v>43.326487464490349</v>
      </c>
      <c r="I86">
        <f t="shared" si="12"/>
        <v>6.1057401037231909E-2</v>
      </c>
      <c r="J86">
        <f t="shared" si="12"/>
        <v>3.1337478326359212E-2</v>
      </c>
    </row>
    <row r="87" spans="1:10">
      <c r="A87">
        <v>2.8300000000000001E-3</v>
      </c>
      <c r="B87" s="1">
        <v>1470800</v>
      </c>
      <c r="C87">
        <v>42.88</v>
      </c>
      <c r="E87" s="1">
        <f t="shared" si="8"/>
        <v>1141314.9209522461</v>
      </c>
      <c r="F87">
        <f t="shared" si="9"/>
        <v>1043599.5570857724</v>
      </c>
      <c r="G87">
        <f t="shared" si="10"/>
        <v>1546512.1352054926</v>
      </c>
      <c r="H87">
        <f t="shared" si="11"/>
        <v>42.439282045153469</v>
      </c>
      <c r="I87">
        <f t="shared" si="12"/>
        <v>5.1476839274879393E-2</v>
      </c>
      <c r="J87">
        <f t="shared" si="12"/>
        <v>1.0277937379816549E-2</v>
      </c>
    </row>
    <row r="88" spans="1:10">
      <c r="A88">
        <v>1.7600000000000001E-3</v>
      </c>
      <c r="B88" s="1">
        <v>1177100</v>
      </c>
      <c r="C88">
        <v>43.8</v>
      </c>
      <c r="E88" s="1">
        <f t="shared" si="8"/>
        <v>934247.35592695291</v>
      </c>
      <c r="F88">
        <f t="shared" si="9"/>
        <v>858376.66935477708</v>
      </c>
      <c r="G88">
        <f t="shared" si="10"/>
        <v>1268711.4047525162</v>
      </c>
      <c r="H88">
        <f t="shared" si="11"/>
        <v>42.576470463935991</v>
      </c>
      <c r="I88">
        <f t="shared" si="12"/>
        <v>7.782805602966289E-2</v>
      </c>
      <c r="J88">
        <f t="shared" si="12"/>
        <v>2.7934464293698783E-2</v>
      </c>
    </row>
    <row r="89" spans="1:10">
      <c r="A89">
        <v>1.1000000000000001E-3</v>
      </c>
      <c r="B89">
        <v>937140</v>
      </c>
      <c r="C89">
        <v>44.8</v>
      </c>
      <c r="E89" s="1">
        <f t="shared" si="8"/>
        <v>727154.92758415011</v>
      </c>
      <c r="F89">
        <f t="shared" si="9"/>
        <v>733164.40984293469</v>
      </c>
      <c r="G89">
        <f t="shared" si="10"/>
        <v>1032610.4495744023</v>
      </c>
      <c r="H89">
        <f t="shared" si="11"/>
        <v>45.235781324014241</v>
      </c>
      <c r="I89">
        <f t="shared" si="12"/>
        <v>0.10187426593081322</v>
      </c>
      <c r="J89">
        <f t="shared" si="12"/>
        <v>9.7272616967465052E-3</v>
      </c>
    </row>
    <row r="90" spans="1:10">
      <c r="A90" s="1">
        <v>6.8400000000000004E-4</v>
      </c>
      <c r="B90">
        <v>742360</v>
      </c>
      <c r="C90">
        <v>45.83</v>
      </c>
      <c r="E90" s="1">
        <f t="shared" si="8"/>
        <v>527322.40077582665</v>
      </c>
      <c r="F90">
        <f t="shared" si="9"/>
        <v>598465.47942557896</v>
      </c>
      <c r="G90">
        <f t="shared" si="10"/>
        <v>797640.17227323097</v>
      </c>
      <c r="H90">
        <f t="shared" si="11"/>
        <v>48.615943202134602</v>
      </c>
      <c r="I90">
        <f t="shared" si="12"/>
        <v>7.4465451092773013E-2</v>
      </c>
      <c r="J90">
        <f t="shared" si="12"/>
        <v>6.0788636311032158E-2</v>
      </c>
    </row>
    <row r="91" spans="1:10">
      <c r="A91" s="1">
        <v>4.28E-4</v>
      </c>
      <c r="B91">
        <v>584350</v>
      </c>
      <c r="C91">
        <v>46.94</v>
      </c>
      <c r="E91" s="1">
        <f t="shared" si="8"/>
        <v>385326.74900693609</v>
      </c>
      <c r="F91">
        <f t="shared" si="9"/>
        <v>457411.03285844967</v>
      </c>
      <c r="G91">
        <f t="shared" si="10"/>
        <v>598081.56340158824</v>
      </c>
      <c r="H91">
        <f t="shared" si="11"/>
        <v>49.888942667246859</v>
      </c>
      <c r="I91">
        <f t="shared" si="12"/>
        <v>2.3498867804549052E-2</v>
      </c>
      <c r="J91">
        <f t="shared" si="12"/>
        <v>6.2823661424091626E-2</v>
      </c>
    </row>
    <row r="92" spans="1:10">
      <c r="A92" s="1">
        <v>2.656E-4</v>
      </c>
      <c r="B92">
        <v>456890</v>
      </c>
      <c r="C92">
        <v>48.17</v>
      </c>
      <c r="E92" s="1">
        <f t="shared" si="8"/>
        <v>298086.20488701982</v>
      </c>
      <c r="F92">
        <f t="shared" si="9"/>
        <v>342510.30225646927</v>
      </c>
      <c r="G92">
        <f t="shared" si="10"/>
        <v>454058.02789485431</v>
      </c>
      <c r="H92">
        <f t="shared" si="11"/>
        <v>48.966997525855675</v>
      </c>
      <c r="I92">
        <f t="shared" si="12"/>
        <v>6.1983674520030797E-3</v>
      </c>
      <c r="J92">
        <f t="shared" si="12"/>
        <v>1.6545516418012725E-2</v>
      </c>
    </row>
    <row r="93" spans="1:10">
      <c r="A93" s="1">
        <v>1.6559999999999999E-4</v>
      </c>
      <c r="B93">
        <v>353760</v>
      </c>
      <c r="C93">
        <v>49.4</v>
      </c>
      <c r="E93" s="1">
        <f t="shared" si="8"/>
        <v>237483.80967111746</v>
      </c>
      <c r="F93">
        <f t="shared" si="9"/>
        <v>268499.75543863786</v>
      </c>
      <c r="G93">
        <f t="shared" si="10"/>
        <v>358455.96455703716</v>
      </c>
      <c r="H93">
        <f t="shared" si="11"/>
        <v>48.507746357494554</v>
      </c>
      <c r="I93">
        <f t="shared" si="12"/>
        <v>1.3274436219575884E-2</v>
      </c>
      <c r="J93">
        <f t="shared" si="12"/>
        <v>1.8061814625616287E-2</v>
      </c>
    </row>
    <row r="94" spans="1:10">
      <c r="A94" s="1">
        <v>1.032E-4</v>
      </c>
      <c r="B94">
        <v>272260</v>
      </c>
      <c r="C94">
        <v>50.79</v>
      </c>
      <c r="E94" s="1">
        <f t="shared" si="8"/>
        <v>180676.76673654927</v>
      </c>
      <c r="F94">
        <f t="shared" si="9"/>
        <v>217401.5345410447</v>
      </c>
      <c r="G94">
        <f t="shared" si="10"/>
        <v>282679.18434008275</v>
      </c>
      <c r="H94">
        <f t="shared" si="11"/>
        <v>50.270910126981171</v>
      </c>
      <c r="I94">
        <f t="shared" si="12"/>
        <v>3.8269243884826082E-2</v>
      </c>
      <c r="J94">
        <f t="shared" si="12"/>
        <v>1.0220316460303761E-2</v>
      </c>
    </row>
    <row r="95" spans="1:10">
      <c r="A95" s="1">
        <v>6.4399999999999993E-5</v>
      </c>
      <c r="B95">
        <v>208450</v>
      </c>
      <c r="C95">
        <v>52.23</v>
      </c>
      <c r="E95" s="1">
        <f t="shared" si="8"/>
        <v>130089.06328761102</v>
      </c>
      <c r="F95">
        <f t="shared" si="9"/>
        <v>170990.1904911896</v>
      </c>
      <c r="G95">
        <f t="shared" si="10"/>
        <v>214850.66821227569</v>
      </c>
      <c r="H95">
        <f t="shared" si="11"/>
        <v>52.736180635197755</v>
      </c>
      <c r="I95">
        <f t="shared" si="12"/>
        <v>3.0706012052174096E-2</v>
      </c>
      <c r="J95">
        <f t="shared" si="12"/>
        <v>9.6913772773838409E-3</v>
      </c>
    </row>
    <row r="96" spans="1:10">
      <c r="A96" s="1">
        <v>4.0000000000000003E-5</v>
      </c>
      <c r="B96">
        <v>159630</v>
      </c>
      <c r="C96">
        <v>53.64</v>
      </c>
      <c r="E96" s="1">
        <f t="shared" si="8"/>
        <v>94612.108020022803</v>
      </c>
      <c r="F96">
        <f t="shared" si="9"/>
        <v>128533.96813887291</v>
      </c>
      <c r="G96">
        <f t="shared" si="10"/>
        <v>159600.85196989789</v>
      </c>
      <c r="H96">
        <f t="shared" si="11"/>
        <v>53.643720242931991</v>
      </c>
      <c r="I96">
        <f t="shared" si="12"/>
        <v>1.8259744472910757E-4</v>
      </c>
      <c r="J96">
        <f t="shared" si="12"/>
        <v>6.9355759358509872E-5</v>
      </c>
    </row>
  </sheetData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6"/>
  <sheetViews>
    <sheetView topLeftCell="J1" zoomScale="85" zoomScaleNormal="85" workbookViewId="0">
      <selection activeCell="R2" sqref="R2"/>
    </sheetView>
  </sheetViews>
  <sheetFormatPr defaultRowHeight="14.4"/>
  <cols>
    <col min="13" max="13" width="13.77734375" customWidth="1"/>
  </cols>
  <sheetData>
    <row r="1" spans="1:19">
      <c r="A1" t="s">
        <v>19</v>
      </c>
      <c r="B1" t="s">
        <v>20</v>
      </c>
      <c r="C1" t="s">
        <v>21</v>
      </c>
      <c r="E1" t="s">
        <v>27</v>
      </c>
      <c r="F1" t="s">
        <v>28</v>
      </c>
      <c r="G1" t="s">
        <v>25</v>
      </c>
      <c r="H1" t="s">
        <v>24</v>
      </c>
      <c r="I1" t="s">
        <v>30</v>
      </c>
      <c r="J1" t="s">
        <v>31</v>
      </c>
      <c r="L1" t="s">
        <v>0</v>
      </c>
      <c r="M1" s="6">
        <f>10^R1</f>
        <v>100000000</v>
      </c>
      <c r="N1" t="s">
        <v>9</v>
      </c>
      <c r="O1" s="1">
        <f>10^P1</f>
        <v>1E-4</v>
      </c>
      <c r="P1">
        <v>-4</v>
      </c>
      <c r="Q1" s="1">
        <f>M1*O1</f>
        <v>10000</v>
      </c>
      <c r="R1">
        <v>8</v>
      </c>
      <c r="S1">
        <f>2/9</f>
        <v>0.22222222222222221</v>
      </c>
    </row>
    <row r="2" spans="1:19">
      <c r="A2">
        <v>30000</v>
      </c>
      <c r="B2" s="1">
        <v>232970000</v>
      </c>
      <c r="C2">
        <v>13.77</v>
      </c>
      <c r="E2" s="1">
        <f t="shared" ref="E2:E65" si="0">($M$1*A2^2*$O$1^2)/(1+A2^2*$O$1^2)+($M$2*A2^2*$O$2^2)/(1+A2^2*$O$2^2)+($M$3*A2^2*$O$3^2)/(1+A2^2*$O$3^2)+($M$4*A2^2*$O$4^2)/(1+A2^2*$O$4^2)+($M$5*A2^2*$O$5^2)/(1+A2^2*$O$5^2)+($M$6*A2^2*$O$6^2)/(1+A2^2*$O$6^2)+($M$7*A2^2*$O$7^2)/(1+A2^2*$O$7^2)+($M$8*A2^2*$O$8^2)/(1+A2^2*$O$8^2)+($M$9*A2^2*$O$9^2)/(1+A2^2*$O$9^2)+($M$10*A2^2*$O$10^2)/(1+A2^2*$O$10^2)</f>
        <v>245014623.33951172</v>
      </c>
      <c r="F2">
        <f t="shared" ref="F2:F65" si="1">($M$1*A2*$O$1)/(1+A2^2*$O$1^2)+($M$2*A2*$O$2)/(1+A2^2*$O$2^2)+($M$3*A2*$O$3)/(1+A2^2*$O$3^2)+($M$4*A2*$O$4)/(1+A2^2*$O$4^2)+($M$5*A2*$O$5)/(1+A2^2*$O$5^2)+($M$6*A2*$O$6)/(1+A2^2*$O$6^2)+($M$7*A2*$O$7)/(1+A2^2*$O$7^2)+($M$8*A2*$O$8)/(1+A2^2*$O$8^2)+($M$9*A2*$O$9)/(1+A2^2*$O$9^2)+($M$10*A2*$O$10)/(1+A2^2*$O$10^2)</f>
        <v>31840360.752797674</v>
      </c>
      <c r="G2">
        <f>(E2^2+F2^2)^0.5</f>
        <v>247074835.26873207</v>
      </c>
      <c r="H2">
        <f>DEGREES(ATAN(F2/E2))</f>
        <v>7.4042583089338212</v>
      </c>
      <c r="I2">
        <f>ABS((G2-B2)/B2)</f>
        <v>6.0543568994858014E-2</v>
      </c>
      <c r="J2">
        <f>ABS((H2-C2)/C2)</f>
        <v>0.46229060937299771</v>
      </c>
      <c r="L2" t="s">
        <v>1</v>
      </c>
      <c r="M2" s="6">
        <f t="shared" ref="M2:M10" si="2">10^R2</f>
        <v>51272427.993549325</v>
      </c>
      <c r="N2" t="s">
        <v>10</v>
      </c>
      <c r="O2" s="1">
        <f t="shared" ref="O2:O10" si="3">10^P2</f>
        <v>1E-3</v>
      </c>
      <c r="P2">
        <v>-3</v>
      </c>
      <c r="Q2" s="1">
        <f t="shared" ref="Q2:Q10" si="4">M2*O2</f>
        <v>51272.427993549325</v>
      </c>
      <c r="R2">
        <v>7.7098838838385504</v>
      </c>
    </row>
    <row r="3" spans="1:19">
      <c r="A3">
        <v>18720</v>
      </c>
      <c r="B3" s="1">
        <v>215380000</v>
      </c>
      <c r="C3">
        <v>14.08</v>
      </c>
      <c r="E3" s="1">
        <f t="shared" si="0"/>
        <v>232724389.74613157</v>
      </c>
      <c r="F3">
        <f t="shared" si="1"/>
        <v>44504050.837309547</v>
      </c>
      <c r="G3">
        <f t="shared" ref="G3:G66" si="5">(E3^2+F3^2)^0.5</f>
        <v>236941452.94489774</v>
      </c>
      <c r="H3">
        <f t="shared" ref="H3:H66" si="6">DEGREES(ATAN(F3/E3))</f>
        <v>10.826009440295232</v>
      </c>
      <c r="I3">
        <f t="shared" ref="I3:J66" si="7">ABS((G3-B3)/B3)</f>
        <v>0.10010889100611821</v>
      </c>
      <c r="J3">
        <f t="shared" si="7"/>
        <v>0.23110728406994088</v>
      </c>
      <c r="L3" t="s">
        <v>2</v>
      </c>
      <c r="M3" s="6">
        <f t="shared" si="2"/>
        <v>37204525.59950044</v>
      </c>
      <c r="N3" t="s">
        <v>11</v>
      </c>
      <c r="O3" s="1">
        <f t="shared" si="3"/>
        <v>0.01</v>
      </c>
      <c r="P3">
        <v>-2</v>
      </c>
      <c r="Q3" s="1">
        <f t="shared" si="4"/>
        <v>372045.25599500438</v>
      </c>
      <c r="R3">
        <v>7.5705957711546432</v>
      </c>
    </row>
    <row r="4" spans="1:19">
      <c r="A4">
        <v>11640</v>
      </c>
      <c r="B4" s="1">
        <v>199450000</v>
      </c>
      <c r="C4">
        <v>14.37</v>
      </c>
      <c r="E4" s="1">
        <f t="shared" si="0"/>
        <v>212228809.82351878</v>
      </c>
      <c r="F4">
        <f t="shared" si="1"/>
        <v>54144728.643953405</v>
      </c>
      <c r="G4">
        <f t="shared" si="5"/>
        <v>219026754.89317432</v>
      </c>
      <c r="H4">
        <f t="shared" si="6"/>
        <v>14.312239219923342</v>
      </c>
      <c r="I4">
        <f t="shared" si="7"/>
        <v>9.8153697132987314E-2</v>
      </c>
      <c r="J4">
        <f t="shared" si="7"/>
        <v>4.0195393233582134E-3</v>
      </c>
      <c r="L4" t="s">
        <v>3</v>
      </c>
      <c r="M4" s="6">
        <f t="shared" si="2"/>
        <v>25643267.189729985</v>
      </c>
      <c r="N4" t="s">
        <v>12</v>
      </c>
      <c r="O4" s="1">
        <f t="shared" si="3"/>
        <v>0.1</v>
      </c>
      <c r="P4">
        <v>-1</v>
      </c>
      <c r="Q4" s="1">
        <f t="shared" si="4"/>
        <v>2564326.7189729987</v>
      </c>
      <c r="R4">
        <v>7.408973357511182</v>
      </c>
    </row>
    <row r="5" spans="1:19">
      <c r="A5">
        <v>7260</v>
      </c>
      <c r="B5" s="1">
        <v>184520000</v>
      </c>
      <c r="C5">
        <v>14.68</v>
      </c>
      <c r="E5" s="1">
        <f t="shared" si="0"/>
        <v>188625555.187639</v>
      </c>
      <c r="F5">
        <f t="shared" si="1"/>
        <v>55022885.669800691</v>
      </c>
      <c r="G5">
        <f t="shared" si="5"/>
        <v>196486941.08585688</v>
      </c>
      <c r="H5">
        <f t="shared" si="6"/>
        <v>16.262191907716169</v>
      </c>
      <c r="I5">
        <f t="shared" si="7"/>
        <v>6.4854439008545872E-2</v>
      </c>
      <c r="J5">
        <f t="shared" si="7"/>
        <v>0.10777874030764092</v>
      </c>
      <c r="L5" t="s">
        <v>4</v>
      </c>
      <c r="M5" s="6">
        <f t="shared" si="2"/>
        <v>17321580.554782055</v>
      </c>
      <c r="N5" t="s">
        <v>13</v>
      </c>
      <c r="O5" s="1">
        <f t="shared" si="3"/>
        <v>1</v>
      </c>
      <c r="P5">
        <v>0</v>
      </c>
      <c r="Q5" s="1">
        <f t="shared" si="4"/>
        <v>17321580.554782055</v>
      </c>
      <c r="R5">
        <v>7.2385875178719639</v>
      </c>
    </row>
    <row r="6" spans="1:19">
      <c r="A6">
        <v>4518</v>
      </c>
      <c r="B6" s="1">
        <v>170730000</v>
      </c>
      <c r="C6">
        <v>14.87</v>
      </c>
      <c r="E6" s="1">
        <f t="shared" si="0"/>
        <v>169611095.08238</v>
      </c>
      <c r="F6">
        <f t="shared" si="1"/>
        <v>49223470.797795437</v>
      </c>
      <c r="G6">
        <f t="shared" si="5"/>
        <v>176609381.55269545</v>
      </c>
      <c r="H6">
        <f t="shared" si="6"/>
        <v>16.183454915459318</v>
      </c>
      <c r="I6">
        <f t="shared" si="7"/>
        <v>3.4436722033007981E-2</v>
      </c>
      <c r="J6">
        <f t="shared" si="7"/>
        <v>8.8329180595784748E-2</v>
      </c>
      <c r="L6" t="s">
        <v>5</v>
      </c>
      <c r="M6" s="6">
        <f t="shared" si="2"/>
        <v>10708979.070686832</v>
      </c>
      <c r="N6" t="s">
        <v>14</v>
      </c>
      <c r="O6" s="1">
        <f t="shared" si="3"/>
        <v>10</v>
      </c>
      <c r="P6">
        <v>1</v>
      </c>
      <c r="Q6" s="1">
        <f t="shared" si="4"/>
        <v>107089790.70686832</v>
      </c>
      <c r="R6">
        <v>7.0297480697953256</v>
      </c>
    </row>
    <row r="7" spans="1:19">
      <c r="A7">
        <v>2814</v>
      </c>
      <c r="B7" s="1">
        <v>158010000</v>
      </c>
      <c r="C7">
        <v>15.12</v>
      </c>
      <c r="E7" s="1">
        <f t="shared" si="0"/>
        <v>156613324.24099576</v>
      </c>
      <c r="F7">
        <f t="shared" si="1"/>
        <v>43670852.529496133</v>
      </c>
      <c r="G7">
        <f t="shared" si="5"/>
        <v>162588058.26526213</v>
      </c>
      <c r="H7">
        <f t="shared" si="6"/>
        <v>15.580865946423197</v>
      </c>
      <c r="I7">
        <f t="shared" si="7"/>
        <v>2.8973218563775247E-2</v>
      </c>
      <c r="J7">
        <f t="shared" si="7"/>
        <v>3.048055201211625E-2</v>
      </c>
      <c r="L7" t="s">
        <v>6</v>
      </c>
      <c r="M7" s="6">
        <f t="shared" si="2"/>
        <v>6046951.427394974</v>
      </c>
      <c r="N7" t="s">
        <v>15</v>
      </c>
      <c r="O7" s="1">
        <f t="shared" si="3"/>
        <v>100</v>
      </c>
      <c r="P7">
        <v>2</v>
      </c>
      <c r="Q7" s="1">
        <f t="shared" si="4"/>
        <v>604695142.73949742</v>
      </c>
      <c r="R7">
        <v>6.7815364801159363</v>
      </c>
    </row>
    <row r="8" spans="1:19">
      <c r="A8">
        <v>1752</v>
      </c>
      <c r="B8" s="1">
        <v>145950000</v>
      </c>
      <c r="C8">
        <v>15.4</v>
      </c>
      <c r="E8" s="1">
        <f t="shared" si="0"/>
        <v>145329199.06303009</v>
      </c>
      <c r="F8">
        <f t="shared" si="1"/>
        <v>41345553.920431092</v>
      </c>
      <c r="G8">
        <f t="shared" si="5"/>
        <v>151096098.32583073</v>
      </c>
      <c r="H8">
        <f t="shared" si="6"/>
        <v>15.880832660786583</v>
      </c>
      <c r="I8">
        <f t="shared" si="7"/>
        <v>3.5259323917990595E-2</v>
      </c>
      <c r="J8">
        <f t="shared" si="7"/>
        <v>3.1222900051076769E-2</v>
      </c>
      <c r="L8" t="s">
        <v>7</v>
      </c>
      <c r="M8" s="6">
        <f t="shared" si="2"/>
        <v>3740791.8007565849</v>
      </c>
      <c r="N8" t="s">
        <v>16</v>
      </c>
      <c r="O8" s="1">
        <f t="shared" si="3"/>
        <v>1000</v>
      </c>
      <c r="P8">
        <v>3</v>
      </c>
      <c r="Q8" s="1">
        <f t="shared" si="4"/>
        <v>3740791800.7565846</v>
      </c>
      <c r="R8">
        <v>6.5729635375757161</v>
      </c>
    </row>
    <row r="9" spans="1:19">
      <c r="A9">
        <v>1092</v>
      </c>
      <c r="B9" s="1">
        <v>134850000</v>
      </c>
      <c r="C9">
        <v>15.54</v>
      </c>
      <c r="E9" s="1">
        <f t="shared" si="0"/>
        <v>132553034.36675587</v>
      </c>
      <c r="F9">
        <f t="shared" si="1"/>
        <v>39958947.823794313</v>
      </c>
      <c r="G9">
        <f t="shared" si="5"/>
        <v>138445023.13560817</v>
      </c>
      <c r="H9">
        <f t="shared" si="6"/>
        <v>16.775764043423354</v>
      </c>
      <c r="I9">
        <f t="shared" si="7"/>
        <v>2.665942258515511E-2</v>
      </c>
      <c r="J9">
        <f t="shared" si="7"/>
        <v>7.9521495715788634E-2</v>
      </c>
      <c r="L9" t="s">
        <v>8</v>
      </c>
      <c r="M9" s="6">
        <f t="shared" si="2"/>
        <v>1558262.5497524072</v>
      </c>
      <c r="N9" t="s">
        <v>17</v>
      </c>
      <c r="O9" s="1">
        <f t="shared" si="3"/>
        <v>10000</v>
      </c>
      <c r="P9">
        <v>4</v>
      </c>
      <c r="Q9" s="1">
        <f t="shared" si="4"/>
        <v>15582625497.524073</v>
      </c>
      <c r="R9">
        <v>6.1926406332481507</v>
      </c>
    </row>
    <row r="10" spans="1:19">
      <c r="A10">
        <v>678</v>
      </c>
      <c r="B10" s="1">
        <v>124140000</v>
      </c>
      <c r="C10">
        <v>15.95</v>
      </c>
      <c r="E10" s="1">
        <f t="shared" si="0"/>
        <v>119606089.0007616</v>
      </c>
      <c r="F10">
        <f t="shared" si="1"/>
        <v>36340124.323337726</v>
      </c>
      <c r="G10">
        <f t="shared" si="5"/>
        <v>125004884.55213958</v>
      </c>
      <c r="H10">
        <f t="shared" si="6"/>
        <v>16.900445587304283</v>
      </c>
      <c r="I10">
        <f t="shared" si="7"/>
        <v>6.9670094420781394E-3</v>
      </c>
      <c r="J10">
        <f t="shared" si="7"/>
        <v>5.958906503475133E-2</v>
      </c>
      <c r="L10" t="s">
        <v>23</v>
      </c>
      <c r="M10" s="6">
        <f t="shared" si="2"/>
        <v>1575159.5363992215</v>
      </c>
      <c r="N10" t="s">
        <v>22</v>
      </c>
      <c r="O10" s="1">
        <f t="shared" si="3"/>
        <v>100000</v>
      </c>
      <c r="P10">
        <v>5</v>
      </c>
      <c r="Q10" s="1">
        <f t="shared" si="4"/>
        <v>157515953639.92215</v>
      </c>
      <c r="R10">
        <v>6.1973245468678417</v>
      </c>
    </row>
    <row r="11" spans="1:19">
      <c r="A11">
        <v>424.2</v>
      </c>
      <c r="B11" s="1">
        <v>114120000</v>
      </c>
      <c r="C11">
        <v>16.18</v>
      </c>
      <c r="E11" s="1">
        <f t="shared" si="0"/>
        <v>109825323.35704093</v>
      </c>
      <c r="F11">
        <f t="shared" si="1"/>
        <v>31623692.706803471</v>
      </c>
      <c r="G11">
        <f t="shared" si="5"/>
        <v>114287617.83716089</v>
      </c>
      <c r="H11">
        <f t="shared" si="6"/>
        <v>16.063509841309944</v>
      </c>
      <c r="I11">
        <f t="shared" si="7"/>
        <v>1.4687858145889007E-3</v>
      </c>
      <c r="J11">
        <f t="shared" si="7"/>
        <v>7.1996389796078813E-3</v>
      </c>
    </row>
    <row r="12" spans="1:19">
      <c r="A12">
        <v>264.60000000000002</v>
      </c>
      <c r="B12" s="1">
        <v>104780000</v>
      </c>
      <c r="C12">
        <v>16.399999999999999</v>
      </c>
      <c r="E12" s="1">
        <f t="shared" si="0"/>
        <v>102537718.37516263</v>
      </c>
      <c r="F12">
        <f t="shared" si="1"/>
        <v>28664014.032329869</v>
      </c>
      <c r="G12">
        <f t="shared" si="5"/>
        <v>106468818.86275327</v>
      </c>
      <c r="H12">
        <f t="shared" si="6"/>
        <v>15.618125029097433</v>
      </c>
      <c r="I12">
        <f t="shared" si="7"/>
        <v>1.6117759713239855E-2</v>
      </c>
      <c r="J12">
        <f t="shared" si="7"/>
        <v>4.767530310381498E-2</v>
      </c>
      <c r="L12" t="s">
        <v>29</v>
      </c>
      <c r="M12" s="4">
        <f>SUM(I2:I96)+SUM(J2:J96)</f>
        <v>6.7398559416950121</v>
      </c>
    </row>
    <row r="13" spans="1:19">
      <c r="A13">
        <v>164.4</v>
      </c>
      <c r="B13" s="1">
        <v>96597000</v>
      </c>
      <c r="C13">
        <v>16.579999999999998</v>
      </c>
      <c r="E13" s="1">
        <f t="shared" si="0"/>
        <v>95032807.161553338</v>
      </c>
      <c r="F13">
        <f t="shared" si="1"/>
        <v>28035903.9923275</v>
      </c>
      <c r="G13">
        <f t="shared" si="5"/>
        <v>99082018.296318471</v>
      </c>
      <c r="H13">
        <f t="shared" si="6"/>
        <v>16.436739141579579</v>
      </c>
      <c r="I13">
        <f t="shared" si="7"/>
        <v>2.5725626016527132E-2</v>
      </c>
      <c r="J13">
        <f t="shared" si="7"/>
        <v>8.6405825344040375E-3</v>
      </c>
    </row>
    <row r="14" spans="1:19">
      <c r="A14">
        <v>102.6</v>
      </c>
      <c r="B14" s="1">
        <v>88336000</v>
      </c>
      <c r="C14">
        <v>16.920000000000002</v>
      </c>
      <c r="E14" s="1">
        <f t="shared" si="0"/>
        <v>85976300.03483285</v>
      </c>
      <c r="F14">
        <f t="shared" si="1"/>
        <v>27483479.831434343</v>
      </c>
      <c r="G14">
        <f t="shared" si="5"/>
        <v>90262205.996333018</v>
      </c>
      <c r="H14">
        <f t="shared" si="6"/>
        <v>17.727177658720858</v>
      </c>
      <c r="I14">
        <f t="shared" si="7"/>
        <v>2.1805447341208772E-2</v>
      </c>
      <c r="J14">
        <f t="shared" si="7"/>
        <v>4.7705535385393419E-2</v>
      </c>
    </row>
    <row r="15" spans="1:19">
      <c r="A15">
        <v>64.2</v>
      </c>
      <c r="B15" s="1">
        <v>81102000</v>
      </c>
      <c r="C15">
        <v>17.440000000000001</v>
      </c>
      <c r="E15" s="1">
        <f t="shared" si="0"/>
        <v>77056692.073227376</v>
      </c>
      <c r="F15">
        <f t="shared" si="1"/>
        <v>25021214.679353476</v>
      </c>
      <c r="G15">
        <f t="shared" si="5"/>
        <v>81017251.109245107</v>
      </c>
      <c r="H15">
        <f t="shared" si="6"/>
        <v>17.98922353396047</v>
      </c>
      <c r="I15">
        <f t="shared" si="7"/>
        <v>1.0449667178971348E-3</v>
      </c>
      <c r="J15">
        <f t="shared" si="7"/>
        <v>3.1492175112412174E-2</v>
      </c>
    </row>
    <row r="16" spans="1:19">
      <c r="A16">
        <v>39.840000000000003</v>
      </c>
      <c r="B16" s="1">
        <v>74670000</v>
      </c>
      <c r="C16">
        <v>17.77</v>
      </c>
      <c r="E16" s="1">
        <f t="shared" si="0"/>
        <v>70243308.81468384</v>
      </c>
      <c r="F16">
        <f t="shared" si="1"/>
        <v>21747843.035084568</v>
      </c>
      <c r="G16">
        <f t="shared" si="5"/>
        <v>73532925.34581849</v>
      </c>
      <c r="H16">
        <f t="shared" si="6"/>
        <v>17.202907916692361</v>
      </c>
      <c r="I16">
        <f t="shared" si="7"/>
        <v>1.5227998582851348E-2</v>
      </c>
      <c r="J16">
        <f t="shared" si="7"/>
        <v>3.1912891576119227E-2</v>
      </c>
    </row>
    <row r="17" spans="1:10">
      <c r="A17">
        <v>24.84</v>
      </c>
      <c r="B17" s="1">
        <v>67749000</v>
      </c>
      <c r="C17">
        <v>18.28</v>
      </c>
      <c r="E17" s="1">
        <f t="shared" si="0"/>
        <v>65184886.20201876</v>
      </c>
      <c r="F17">
        <f t="shared" si="1"/>
        <v>19851260.834872637</v>
      </c>
      <c r="G17">
        <f t="shared" si="5"/>
        <v>68140604.237886563</v>
      </c>
      <c r="H17">
        <f t="shared" si="6"/>
        <v>16.937473682425733</v>
      </c>
      <c r="I17">
        <f t="shared" si="7"/>
        <v>5.7802216694942061E-3</v>
      </c>
      <c r="J17">
        <f t="shared" si="7"/>
        <v>7.3442358729445753E-2</v>
      </c>
    </row>
    <row r="18" spans="1:10">
      <c r="A18">
        <v>15.48</v>
      </c>
      <c r="B18" s="1">
        <v>62125000</v>
      </c>
      <c r="C18">
        <v>18.579999999999998</v>
      </c>
      <c r="E18" s="1">
        <f t="shared" si="0"/>
        <v>59855406.223864511</v>
      </c>
      <c r="F18">
        <f t="shared" si="1"/>
        <v>19448372.359712608</v>
      </c>
      <c r="G18">
        <f t="shared" si="5"/>
        <v>62935751.696995497</v>
      </c>
      <c r="H18">
        <f t="shared" si="6"/>
        <v>18.000148880441412</v>
      </c>
      <c r="I18">
        <f t="shared" si="7"/>
        <v>1.3050329126688076E-2</v>
      </c>
      <c r="J18">
        <f t="shared" si="7"/>
        <v>3.1208348738352355E-2</v>
      </c>
    </row>
    <row r="19" spans="1:10">
      <c r="A19">
        <v>9.66</v>
      </c>
      <c r="B19" s="1">
        <v>56851000</v>
      </c>
      <c r="C19">
        <v>18.989999999999998</v>
      </c>
      <c r="E19" s="1">
        <f t="shared" si="0"/>
        <v>53494050.899000764</v>
      </c>
      <c r="F19">
        <f t="shared" si="1"/>
        <v>18858166.021208379</v>
      </c>
      <c r="G19">
        <f t="shared" si="5"/>
        <v>56720753.761461452</v>
      </c>
      <c r="H19">
        <f t="shared" si="6"/>
        <v>19.41899562508253</v>
      </c>
      <c r="I19">
        <f t="shared" si="7"/>
        <v>2.2910105106075242E-3</v>
      </c>
      <c r="J19">
        <f t="shared" si="7"/>
        <v>2.2590606902713639E-2</v>
      </c>
    </row>
    <row r="20" spans="1:10">
      <c r="A20">
        <v>6</v>
      </c>
      <c r="B20" s="1">
        <v>52116000</v>
      </c>
      <c r="C20">
        <v>19.579999999999998</v>
      </c>
      <c r="E20" s="1">
        <f t="shared" si="0"/>
        <v>47403844.582162634</v>
      </c>
      <c r="F20">
        <f t="shared" si="1"/>
        <v>16903162.430413362</v>
      </c>
      <c r="G20">
        <f t="shared" si="5"/>
        <v>50327342.283482119</v>
      </c>
      <c r="H20">
        <f t="shared" si="6"/>
        <v>19.625109999363655</v>
      </c>
      <c r="I20">
        <f t="shared" si="7"/>
        <v>3.4320702212715493E-2</v>
      </c>
      <c r="J20">
        <f t="shared" si="7"/>
        <v>2.3038814792470269E-3</v>
      </c>
    </row>
    <row r="21" spans="1:10">
      <c r="A21">
        <v>1250</v>
      </c>
      <c r="B21" s="1">
        <v>144720000</v>
      </c>
      <c r="C21">
        <v>16.350000000000001</v>
      </c>
      <c r="E21" s="1">
        <f t="shared" si="0"/>
        <v>136363407.89709389</v>
      </c>
      <c r="F21">
        <f t="shared" si="1"/>
        <v>40495965.74812714</v>
      </c>
      <c r="G21">
        <f t="shared" si="5"/>
        <v>142249436.74820894</v>
      </c>
      <c r="H21">
        <f t="shared" si="6"/>
        <v>16.539888030005887</v>
      </c>
      <c r="I21">
        <f t="shared" si="7"/>
        <v>1.7071332585620921E-2</v>
      </c>
      <c r="J21">
        <f t="shared" si="7"/>
        <v>1.1613946789350802E-2</v>
      </c>
    </row>
    <row r="22" spans="1:10">
      <c r="A22">
        <v>780</v>
      </c>
      <c r="B22" s="1">
        <v>132040000</v>
      </c>
      <c r="C22">
        <v>16.59</v>
      </c>
      <c r="E22" s="1">
        <f t="shared" si="0"/>
        <v>123192889.72388425</v>
      </c>
      <c r="F22">
        <f t="shared" si="1"/>
        <v>37662648.286181614</v>
      </c>
      <c r="G22">
        <f t="shared" si="5"/>
        <v>128821439.03267702</v>
      </c>
      <c r="H22">
        <f t="shared" si="6"/>
        <v>16.99949051711425</v>
      </c>
      <c r="I22">
        <f t="shared" si="7"/>
        <v>2.4375651070304268E-2</v>
      </c>
      <c r="J22">
        <f t="shared" si="7"/>
        <v>2.4682972701280892E-2</v>
      </c>
    </row>
    <row r="23" spans="1:10">
      <c r="A23">
        <v>485</v>
      </c>
      <c r="B23" s="1">
        <v>120470000</v>
      </c>
      <c r="C23">
        <v>16.77</v>
      </c>
      <c r="E23" s="1">
        <f t="shared" si="0"/>
        <v>112269915.16616493</v>
      </c>
      <c r="F23">
        <f t="shared" si="1"/>
        <v>32895054.299033742</v>
      </c>
      <c r="G23">
        <f t="shared" si="5"/>
        <v>116989821.98787315</v>
      </c>
      <c r="H23">
        <f t="shared" si="6"/>
        <v>16.33057000592985</v>
      </c>
      <c r="I23">
        <f t="shared" si="7"/>
        <v>2.8888337446059998E-2</v>
      </c>
      <c r="J23">
        <f t="shared" si="7"/>
        <v>2.6203338942763828E-2</v>
      </c>
    </row>
    <row r="24" spans="1:10">
      <c r="A24">
        <v>302.5</v>
      </c>
      <c r="B24" s="1">
        <v>110330000</v>
      </c>
      <c r="C24">
        <v>16.940000000000001</v>
      </c>
      <c r="E24" s="1">
        <f t="shared" si="0"/>
        <v>104495927.8309896</v>
      </c>
      <c r="F24">
        <f t="shared" si="1"/>
        <v>29227038.446561445</v>
      </c>
      <c r="G24">
        <f t="shared" si="5"/>
        <v>108506307.2342625</v>
      </c>
      <c r="H24">
        <f t="shared" si="6"/>
        <v>15.626065796084928</v>
      </c>
      <c r="I24">
        <f t="shared" si="7"/>
        <v>1.6529436832570504E-2</v>
      </c>
      <c r="J24">
        <f t="shared" si="7"/>
        <v>7.7564002592389186E-2</v>
      </c>
    </row>
    <row r="25" spans="1:10">
      <c r="A25">
        <v>188.25</v>
      </c>
      <c r="B25" s="1">
        <v>100850000</v>
      </c>
      <c r="C25">
        <v>17.100000000000001</v>
      </c>
      <c r="E25" s="1">
        <f t="shared" si="0"/>
        <v>97329137.939773425</v>
      </c>
      <c r="F25">
        <f t="shared" si="1"/>
        <v>28073769.617398344</v>
      </c>
      <c r="G25">
        <f t="shared" si="5"/>
        <v>101297076.13070676</v>
      </c>
      <c r="H25">
        <f t="shared" si="6"/>
        <v>16.089760265924976</v>
      </c>
      <c r="I25">
        <f t="shared" si="7"/>
        <v>4.4330801259966019E-3</v>
      </c>
      <c r="J25">
        <f t="shared" si="7"/>
        <v>5.9078347021931286E-2</v>
      </c>
    </row>
    <row r="26" spans="1:10">
      <c r="A26">
        <v>117.25</v>
      </c>
      <c r="B26" s="1">
        <v>92248000</v>
      </c>
      <c r="C26">
        <v>17.21</v>
      </c>
      <c r="E26" s="1">
        <f t="shared" si="0"/>
        <v>88655453.907204941</v>
      </c>
      <c r="F26">
        <f t="shared" si="1"/>
        <v>27800346.831712957</v>
      </c>
      <c r="G26">
        <f t="shared" si="5"/>
        <v>92912048.688294858</v>
      </c>
      <c r="H26">
        <f t="shared" si="6"/>
        <v>17.410245869861679</v>
      </c>
      <c r="I26">
        <f t="shared" si="7"/>
        <v>7.1985158300977552E-3</v>
      </c>
      <c r="J26">
        <f t="shared" si="7"/>
        <v>1.1635436947221293E-2</v>
      </c>
    </row>
    <row r="27" spans="1:10">
      <c r="A27">
        <v>73</v>
      </c>
      <c r="B27" s="1">
        <v>84364000</v>
      </c>
      <c r="C27">
        <v>17.34</v>
      </c>
      <c r="E27" s="1">
        <f t="shared" si="0"/>
        <v>79330340.014826521</v>
      </c>
      <c r="F27">
        <f t="shared" si="1"/>
        <v>25871466.289705481</v>
      </c>
      <c r="G27">
        <f t="shared" si="5"/>
        <v>83442408.970782667</v>
      </c>
      <c r="H27">
        <f t="shared" si="6"/>
        <v>18.062350197876995</v>
      </c>
      <c r="I27">
        <f t="shared" si="7"/>
        <v>1.0923984510186011E-2</v>
      </c>
      <c r="J27">
        <f t="shared" si="7"/>
        <v>4.165802755922695E-2</v>
      </c>
    </row>
    <row r="28" spans="1:10">
      <c r="A28">
        <v>45.5</v>
      </c>
      <c r="B28" s="1">
        <v>77001000</v>
      </c>
      <c r="C28">
        <v>17.57</v>
      </c>
      <c r="E28" s="1">
        <f t="shared" si="0"/>
        <v>71894192.801179081</v>
      </c>
      <c r="F28">
        <f t="shared" si="1"/>
        <v>22589335.967098612</v>
      </c>
      <c r="G28">
        <f t="shared" si="5"/>
        <v>75359492.155716956</v>
      </c>
      <c r="H28">
        <f t="shared" si="6"/>
        <v>17.442849720257637</v>
      </c>
      <c r="I28">
        <f t="shared" si="7"/>
        <v>2.131800683475597E-2</v>
      </c>
      <c r="J28">
        <f t="shared" si="7"/>
        <v>7.2367831384384136E-3</v>
      </c>
    </row>
    <row r="29" spans="1:10">
      <c r="A29">
        <v>28.25</v>
      </c>
      <c r="B29" s="1">
        <v>70228000</v>
      </c>
      <c r="C29">
        <v>17.809999999999999</v>
      </c>
      <c r="E29" s="1">
        <f t="shared" si="0"/>
        <v>66509174.536910802</v>
      </c>
      <c r="F29">
        <f t="shared" si="1"/>
        <v>20182348.717023604</v>
      </c>
      <c r="G29">
        <f t="shared" si="5"/>
        <v>69503938.718009412</v>
      </c>
      <c r="H29">
        <f t="shared" si="6"/>
        <v>16.880530825097292</v>
      </c>
      <c r="I29">
        <f t="shared" si="7"/>
        <v>1.0310150965292871E-2</v>
      </c>
      <c r="J29">
        <f t="shared" si="7"/>
        <v>5.2188050247204194E-2</v>
      </c>
    </row>
    <row r="30" spans="1:10">
      <c r="A30">
        <v>17.675000000000001</v>
      </c>
      <c r="B30" s="1">
        <v>64046000</v>
      </c>
      <c r="C30">
        <v>18.02</v>
      </c>
      <c r="E30" s="1">
        <f t="shared" si="0"/>
        <v>61464811.195459023</v>
      </c>
      <c r="F30">
        <f t="shared" si="1"/>
        <v>19490767.531839401</v>
      </c>
      <c r="G30">
        <f t="shared" si="5"/>
        <v>64481106.025514401</v>
      </c>
      <c r="H30">
        <f t="shared" si="6"/>
        <v>17.594055019109501</v>
      </c>
      <c r="I30">
        <f t="shared" si="7"/>
        <v>6.7936487136495876E-3</v>
      </c>
      <c r="J30">
        <f t="shared" si="7"/>
        <v>2.3637346331326244E-2</v>
      </c>
    </row>
    <row r="31" spans="1:10">
      <c r="A31">
        <v>11.025</v>
      </c>
      <c r="B31" s="1">
        <v>58279000</v>
      </c>
      <c r="C31">
        <v>18.27</v>
      </c>
      <c r="E31" s="1">
        <f t="shared" si="0"/>
        <v>55331459.056827217</v>
      </c>
      <c r="F31">
        <f t="shared" si="1"/>
        <v>19150094.800597917</v>
      </c>
      <c r="G31">
        <f t="shared" si="5"/>
        <v>58551656.613875873</v>
      </c>
      <c r="H31">
        <f t="shared" si="6"/>
        <v>19.09062300559826</v>
      </c>
      <c r="I31">
        <f t="shared" si="7"/>
        <v>4.678471042328684E-3</v>
      </c>
      <c r="J31">
        <f t="shared" si="7"/>
        <v>4.4916420667666164E-2</v>
      </c>
    </row>
    <row r="32" spans="1:10">
      <c r="A32">
        <v>6.85</v>
      </c>
      <c r="B32" s="1">
        <v>53008000</v>
      </c>
      <c r="C32">
        <v>18.579999999999998</v>
      </c>
      <c r="E32" s="1">
        <f t="shared" si="0"/>
        <v>48953856.610524632</v>
      </c>
      <c r="F32">
        <f t="shared" si="1"/>
        <v>17553656.469346087</v>
      </c>
      <c r="G32">
        <f t="shared" si="5"/>
        <v>52005874.019072324</v>
      </c>
      <c r="H32">
        <f t="shared" si="6"/>
        <v>19.726592788490713</v>
      </c>
      <c r="I32">
        <f t="shared" si="7"/>
        <v>1.8905183763350361E-2</v>
      </c>
      <c r="J32">
        <f t="shared" si="7"/>
        <v>6.1711129628133188E-2</v>
      </c>
    </row>
    <row r="33" spans="1:10">
      <c r="A33">
        <v>4.2750000000000004</v>
      </c>
      <c r="B33" s="1">
        <v>48107000</v>
      </c>
      <c r="C33">
        <v>19.05</v>
      </c>
      <c r="E33" s="1">
        <f t="shared" si="0"/>
        <v>44078361.131351255</v>
      </c>
      <c r="F33">
        <f t="shared" si="1"/>
        <v>15225181.69071744</v>
      </c>
      <c r="G33">
        <f t="shared" si="5"/>
        <v>46633765.42314779</v>
      </c>
      <c r="H33">
        <f t="shared" si="6"/>
        <v>19.055511389308915</v>
      </c>
      <c r="I33">
        <f t="shared" si="7"/>
        <v>3.062412074858565E-2</v>
      </c>
      <c r="J33">
        <f t="shared" si="7"/>
        <v>2.8931177474615541E-4</v>
      </c>
    </row>
    <row r="34" spans="1:10">
      <c r="A34">
        <v>2.6749999999999998</v>
      </c>
      <c r="B34" s="1">
        <v>43677000</v>
      </c>
      <c r="C34">
        <v>19.29</v>
      </c>
      <c r="E34" s="1">
        <f t="shared" si="0"/>
        <v>40552193.611469731</v>
      </c>
      <c r="F34">
        <f t="shared" si="1"/>
        <v>13665145.885512752</v>
      </c>
      <c r="G34">
        <f t="shared" si="5"/>
        <v>42792716.889378183</v>
      </c>
      <c r="H34">
        <f t="shared" si="6"/>
        <v>18.622619516091977</v>
      </c>
      <c r="I34">
        <f t="shared" si="7"/>
        <v>2.0245967228102145E-2</v>
      </c>
      <c r="J34">
        <f t="shared" si="7"/>
        <v>3.4597225708036423E-2</v>
      </c>
    </row>
    <row r="35" spans="1:10">
      <c r="A35">
        <v>1.66</v>
      </c>
      <c r="B35" s="1">
        <v>39546000</v>
      </c>
      <c r="C35">
        <v>19.87</v>
      </c>
      <c r="E35" s="1">
        <f t="shared" si="0"/>
        <v>36998651.024769507</v>
      </c>
      <c r="F35">
        <f t="shared" si="1"/>
        <v>13199587.574612672</v>
      </c>
      <c r="G35">
        <f t="shared" si="5"/>
        <v>39282684.350646749</v>
      </c>
      <c r="H35">
        <f t="shared" si="6"/>
        <v>19.634296772343866</v>
      </c>
      <c r="I35">
        <f t="shared" si="7"/>
        <v>6.6584648094181681E-3</v>
      </c>
      <c r="J35">
        <f t="shared" si="7"/>
        <v>1.1862266112538239E-2</v>
      </c>
    </row>
    <row r="36" spans="1:10">
      <c r="A36">
        <v>1.0349999999999999</v>
      </c>
      <c r="B36" s="1">
        <v>35614000</v>
      </c>
      <c r="C36">
        <v>20.16</v>
      </c>
      <c r="E36" s="1">
        <f t="shared" si="0"/>
        <v>32764974.57442525</v>
      </c>
      <c r="F36">
        <f t="shared" si="1"/>
        <v>12817372.479239754</v>
      </c>
      <c r="G36">
        <f t="shared" si="5"/>
        <v>35182788.350759037</v>
      </c>
      <c r="H36">
        <f t="shared" si="6"/>
        <v>21.36500418578213</v>
      </c>
      <c r="I36">
        <f t="shared" si="7"/>
        <v>1.2107925232800673E-2</v>
      </c>
      <c r="J36">
        <f t="shared" si="7"/>
        <v>5.9772033024907238E-2</v>
      </c>
    </row>
    <row r="37" spans="1:10">
      <c r="A37">
        <v>0.64500000000000002</v>
      </c>
      <c r="B37" s="1">
        <v>32101000</v>
      </c>
      <c r="C37">
        <v>20.68</v>
      </c>
      <c r="E37" s="1">
        <f t="shared" si="0"/>
        <v>28574164.259312004</v>
      </c>
      <c r="F37">
        <f t="shared" si="1"/>
        <v>11537734.683291798</v>
      </c>
      <c r="G37">
        <f t="shared" si="5"/>
        <v>30815615.923427168</v>
      </c>
      <c r="H37">
        <f t="shared" si="6"/>
        <v>21.987972093980467</v>
      </c>
      <c r="I37">
        <f t="shared" si="7"/>
        <v>4.0041870239956132E-2</v>
      </c>
      <c r="J37">
        <f t="shared" si="7"/>
        <v>6.3248167020332077E-2</v>
      </c>
    </row>
    <row r="38" spans="1:10">
      <c r="A38">
        <v>0.40250000000000002</v>
      </c>
      <c r="B38" s="1">
        <v>28859000</v>
      </c>
      <c r="C38">
        <v>21.24</v>
      </c>
      <c r="E38" s="1">
        <f t="shared" si="0"/>
        <v>25460851.117419235</v>
      </c>
      <c r="F38">
        <f t="shared" si="1"/>
        <v>9870589.6377637908</v>
      </c>
      <c r="G38">
        <f t="shared" si="5"/>
        <v>27307205.631856918</v>
      </c>
      <c r="H38">
        <f t="shared" si="6"/>
        <v>21.190172720101955</v>
      </c>
      <c r="I38">
        <f t="shared" si="7"/>
        <v>5.3771591813405926E-2</v>
      </c>
      <c r="J38">
        <f t="shared" si="7"/>
        <v>2.3459171326762258E-3</v>
      </c>
    </row>
    <row r="39" spans="1:10">
      <c r="A39">
        <v>0.25</v>
      </c>
      <c r="B39" s="1">
        <v>26023000</v>
      </c>
      <c r="C39">
        <v>21.88</v>
      </c>
      <c r="E39" s="1">
        <f t="shared" si="0"/>
        <v>23178493.381575357</v>
      </c>
      <c r="F39">
        <f t="shared" si="1"/>
        <v>8774568.4189327322</v>
      </c>
      <c r="G39">
        <f t="shared" si="5"/>
        <v>24783777.080547351</v>
      </c>
      <c r="H39">
        <f t="shared" si="6"/>
        <v>20.734916257694628</v>
      </c>
      <c r="I39">
        <f t="shared" si="7"/>
        <v>4.762029433396029E-2</v>
      </c>
      <c r="J39">
        <f t="shared" si="7"/>
        <v>5.2334723140099203E-2</v>
      </c>
    </row>
    <row r="40" spans="1:10">
      <c r="A40">
        <v>50</v>
      </c>
      <c r="B40" s="1">
        <v>80083000</v>
      </c>
      <c r="C40">
        <v>18.86</v>
      </c>
      <c r="E40" s="1">
        <f t="shared" si="0"/>
        <v>73173010.155046389</v>
      </c>
      <c r="F40">
        <f t="shared" si="1"/>
        <v>23239422.209412612</v>
      </c>
      <c r="G40">
        <f t="shared" si="5"/>
        <v>76774736.468306169</v>
      </c>
      <c r="H40">
        <f t="shared" si="6"/>
        <v>17.619616298149015</v>
      </c>
      <c r="I40">
        <f t="shared" si="7"/>
        <v>4.1310434570306198E-2</v>
      </c>
      <c r="J40">
        <f t="shared" si="7"/>
        <v>6.5767958740773277E-2</v>
      </c>
    </row>
    <row r="41" spans="1:10">
      <c r="A41">
        <v>31.2</v>
      </c>
      <c r="B41" s="1">
        <v>72259000</v>
      </c>
      <c r="C41">
        <v>19.079999999999998</v>
      </c>
      <c r="E41" s="1">
        <f t="shared" si="0"/>
        <v>67539420.684738934</v>
      </c>
      <c r="F41">
        <f t="shared" si="1"/>
        <v>20532561.637250468</v>
      </c>
      <c r="G41">
        <f t="shared" si="5"/>
        <v>70591496.894580945</v>
      </c>
      <c r="H41">
        <f t="shared" si="6"/>
        <v>16.909720468612004</v>
      </c>
      <c r="I41">
        <f t="shared" si="7"/>
        <v>2.3076753143816752E-2</v>
      </c>
      <c r="J41">
        <f t="shared" si="7"/>
        <v>0.11374630667651961</v>
      </c>
    </row>
    <row r="42" spans="1:10">
      <c r="A42">
        <v>19.399999999999999</v>
      </c>
      <c r="B42" s="1">
        <v>65259000</v>
      </c>
      <c r="C42">
        <v>19.18</v>
      </c>
      <c r="E42" s="1">
        <f t="shared" si="0"/>
        <v>62534742.192015521</v>
      </c>
      <c r="F42">
        <f t="shared" si="1"/>
        <v>19536562.610627022</v>
      </c>
      <c r="G42">
        <f t="shared" si="5"/>
        <v>65515427.64617198</v>
      </c>
      <c r="H42">
        <f t="shared" si="6"/>
        <v>17.349396623938027</v>
      </c>
      <c r="I42">
        <f t="shared" si="7"/>
        <v>3.9293836278824316E-3</v>
      </c>
      <c r="J42">
        <f t="shared" si="7"/>
        <v>9.5443345988632564E-2</v>
      </c>
    </row>
    <row r="43" spans="1:10">
      <c r="A43">
        <v>12.1</v>
      </c>
      <c r="B43" s="1">
        <v>58938000</v>
      </c>
      <c r="C43">
        <v>19.3</v>
      </c>
      <c r="E43" s="1">
        <f t="shared" si="0"/>
        <v>56614506.193699464</v>
      </c>
      <c r="F43">
        <f t="shared" si="1"/>
        <v>19285901.824794207</v>
      </c>
      <c r="G43">
        <f t="shared" si="5"/>
        <v>59809266.178009868</v>
      </c>
      <c r="H43">
        <f t="shared" si="6"/>
        <v>18.811564189529673</v>
      </c>
      <c r="I43">
        <f t="shared" si="7"/>
        <v>1.4782757779528788E-2</v>
      </c>
      <c r="J43">
        <f t="shared" si="7"/>
        <v>2.5307554946649127E-2</v>
      </c>
    </row>
    <row r="44" spans="1:10">
      <c r="A44">
        <v>7.53</v>
      </c>
      <c r="B44" s="1">
        <v>53311000</v>
      </c>
      <c r="C44">
        <v>19.39</v>
      </c>
      <c r="E44" s="1">
        <f t="shared" si="0"/>
        <v>50141157.314213477</v>
      </c>
      <c r="F44">
        <f t="shared" si="1"/>
        <v>17980727.245902698</v>
      </c>
      <c r="G44">
        <f t="shared" si="5"/>
        <v>53267646.926631279</v>
      </c>
      <c r="H44">
        <f t="shared" si="6"/>
        <v>19.727943219941608</v>
      </c>
      <c r="I44">
        <f t="shared" si="7"/>
        <v>8.132106576263944E-4</v>
      </c>
      <c r="J44">
        <f t="shared" si="7"/>
        <v>1.7428737490541892E-2</v>
      </c>
    </row>
    <row r="45" spans="1:10">
      <c r="A45">
        <v>4.6900000000000004</v>
      </c>
      <c r="B45" s="1">
        <v>48163000</v>
      </c>
      <c r="C45">
        <v>19.52</v>
      </c>
      <c r="E45" s="1">
        <f t="shared" si="0"/>
        <v>44899920.368750423</v>
      </c>
      <c r="F45">
        <f t="shared" si="1"/>
        <v>15661339.971935362</v>
      </c>
      <c r="G45">
        <f t="shared" si="5"/>
        <v>47552922.295445412</v>
      </c>
      <c r="H45">
        <f t="shared" si="6"/>
        <v>19.22905355646283</v>
      </c>
      <c r="I45">
        <f t="shared" si="7"/>
        <v>1.2666937370068052E-2</v>
      </c>
      <c r="J45">
        <f t="shared" si="7"/>
        <v>1.4905043213994345E-2</v>
      </c>
    </row>
    <row r="46" spans="1:10">
      <c r="A46">
        <v>2.92</v>
      </c>
      <c r="B46" s="1">
        <v>43462000</v>
      </c>
      <c r="C46">
        <v>19.71</v>
      </c>
      <c r="E46" s="1">
        <f t="shared" si="0"/>
        <v>41167646.661017232</v>
      </c>
      <c r="F46">
        <f t="shared" si="1"/>
        <v>13861628.62354351</v>
      </c>
      <c r="G46">
        <f t="shared" si="5"/>
        <v>43438691.045005076</v>
      </c>
      <c r="H46">
        <f t="shared" si="6"/>
        <v>18.608981854007265</v>
      </c>
      <c r="I46">
        <f t="shared" si="7"/>
        <v>5.3630654353054084E-4</v>
      </c>
      <c r="J46">
        <f t="shared" si="7"/>
        <v>5.5860890207647687E-2</v>
      </c>
    </row>
    <row r="47" spans="1:10">
      <c r="A47">
        <v>1.82</v>
      </c>
      <c r="B47" s="1">
        <v>39204000</v>
      </c>
      <c r="C47">
        <v>19.86</v>
      </c>
      <c r="E47" s="1">
        <f t="shared" si="0"/>
        <v>37737283.652966052</v>
      </c>
      <c r="F47">
        <f t="shared" si="1"/>
        <v>13238239.30013019</v>
      </c>
      <c r="G47">
        <f t="shared" si="5"/>
        <v>39991918.64954631</v>
      </c>
      <c r="H47">
        <f t="shared" si="6"/>
        <v>19.330870700692696</v>
      </c>
      <c r="I47">
        <f t="shared" si="7"/>
        <v>2.0097914742024037E-2</v>
      </c>
      <c r="J47">
        <f t="shared" si="7"/>
        <v>2.6642965725443283E-2</v>
      </c>
    </row>
    <row r="48" spans="1:10">
      <c r="A48">
        <v>1.1299999999999999</v>
      </c>
      <c r="B48" s="1">
        <v>35403000</v>
      </c>
      <c r="C48">
        <v>20.13</v>
      </c>
      <c r="E48" s="1">
        <f t="shared" si="0"/>
        <v>33588632.443420455</v>
      </c>
      <c r="F48">
        <f t="shared" si="1"/>
        <v>12944561.002877293</v>
      </c>
      <c r="G48">
        <f t="shared" si="5"/>
        <v>35996637.189832173</v>
      </c>
      <c r="H48">
        <f t="shared" si="6"/>
        <v>21.075923139016648</v>
      </c>
      <c r="I48">
        <f t="shared" si="7"/>
        <v>1.6767991125954673E-2</v>
      </c>
      <c r="J48">
        <f t="shared" si="7"/>
        <v>4.6990717288457495E-2</v>
      </c>
    </row>
    <row r="49" spans="1:10">
      <c r="A49">
        <v>0.70699999999999996</v>
      </c>
      <c r="B49" s="1">
        <v>31805000</v>
      </c>
      <c r="C49">
        <v>20.37</v>
      </c>
      <c r="E49" s="1">
        <f t="shared" si="0"/>
        <v>29321008.589173909</v>
      </c>
      <c r="F49">
        <f t="shared" si="1"/>
        <v>11851409.10676964</v>
      </c>
      <c r="G49">
        <f t="shared" si="5"/>
        <v>31625582.089543149</v>
      </c>
      <c r="H49">
        <f t="shared" si="6"/>
        <v>22.008319347276249</v>
      </c>
      <c r="I49">
        <f t="shared" si="7"/>
        <v>5.641185676995791E-3</v>
      </c>
      <c r="J49">
        <f t="shared" si="7"/>
        <v>8.0428048467169749E-2</v>
      </c>
    </row>
    <row r="50" spans="1:10">
      <c r="A50">
        <v>0.441</v>
      </c>
      <c r="B50" s="1">
        <v>28578000</v>
      </c>
      <c r="C50">
        <v>20.75</v>
      </c>
      <c r="E50" s="1">
        <f t="shared" si="0"/>
        <v>25974046.456543613</v>
      </c>
      <c r="F50">
        <f t="shared" si="1"/>
        <v>10170359.701182438</v>
      </c>
      <c r="G50">
        <f t="shared" si="5"/>
        <v>27894216.349955443</v>
      </c>
      <c r="H50">
        <f t="shared" si="6"/>
        <v>21.383251378061043</v>
      </c>
      <c r="I50">
        <f t="shared" si="7"/>
        <v>2.3926924558910934E-2</v>
      </c>
      <c r="J50">
        <f t="shared" si="7"/>
        <v>3.051813870173703E-2</v>
      </c>
    </row>
    <row r="51" spans="1:10">
      <c r="A51">
        <v>0.27400000000000002</v>
      </c>
      <c r="B51" s="1">
        <v>25668000</v>
      </c>
      <c r="C51">
        <v>21.04</v>
      </c>
      <c r="E51" s="1">
        <f t="shared" si="0"/>
        <v>23592438.385035917</v>
      </c>
      <c r="F51">
        <f t="shared" si="1"/>
        <v>8919167.2203676961</v>
      </c>
      <c r="G51">
        <f t="shared" si="5"/>
        <v>25222107.224746265</v>
      </c>
      <c r="H51">
        <f t="shared" si="6"/>
        <v>20.709196235105164</v>
      </c>
      <c r="I51">
        <f t="shared" si="7"/>
        <v>1.7371543371269109E-2</v>
      </c>
      <c r="J51">
        <f t="shared" si="7"/>
        <v>1.572261239994463E-2</v>
      </c>
    </row>
    <row r="52" spans="1:10">
      <c r="A52">
        <v>0.17100000000000001</v>
      </c>
      <c r="B52" s="1">
        <v>22981000</v>
      </c>
      <c r="C52">
        <v>21.48</v>
      </c>
      <c r="E52" s="1">
        <f t="shared" si="0"/>
        <v>21380095.632004343</v>
      </c>
      <c r="F52">
        <f t="shared" si="1"/>
        <v>8432242.4842150956</v>
      </c>
      <c r="G52">
        <f t="shared" si="5"/>
        <v>22982845.832190868</v>
      </c>
      <c r="H52">
        <f t="shared" si="6"/>
        <v>21.524120252692864</v>
      </c>
      <c r="I52">
        <f t="shared" si="7"/>
        <v>8.0319924758170377E-5</v>
      </c>
      <c r="J52">
        <f t="shared" si="7"/>
        <v>2.0540154884945744E-3</v>
      </c>
    </row>
    <row r="53" spans="1:10">
      <c r="A53">
        <v>0.107</v>
      </c>
      <c r="B53" s="1">
        <v>20560000</v>
      </c>
      <c r="C53">
        <v>21.92</v>
      </c>
      <c r="E53" s="1">
        <f t="shared" si="0"/>
        <v>18783742.140370086</v>
      </c>
      <c r="F53">
        <f t="shared" si="1"/>
        <v>8092206.8136679912</v>
      </c>
      <c r="G53">
        <f t="shared" si="5"/>
        <v>20452696.152612489</v>
      </c>
      <c r="H53">
        <f t="shared" si="6"/>
        <v>23.306816711156365</v>
      </c>
      <c r="I53">
        <f t="shared" si="7"/>
        <v>5.219058725073506E-3</v>
      </c>
      <c r="J53">
        <f t="shared" si="7"/>
        <v>6.3267185727936298E-2</v>
      </c>
    </row>
    <row r="54" spans="1:10">
      <c r="A54">
        <v>6.6400000000000001E-2</v>
      </c>
      <c r="B54" s="1">
        <v>18351000</v>
      </c>
      <c r="C54">
        <v>22.52</v>
      </c>
      <c r="E54" s="1">
        <f t="shared" si="0"/>
        <v>16140198.428125625</v>
      </c>
      <c r="F54">
        <f t="shared" si="1"/>
        <v>7228495.5635887915</v>
      </c>
      <c r="G54">
        <f t="shared" si="5"/>
        <v>17684941.430835776</v>
      </c>
      <c r="H54">
        <f t="shared" si="6"/>
        <v>24.125539863386766</v>
      </c>
      <c r="I54">
        <f t="shared" si="7"/>
        <v>3.6295491753268155E-2</v>
      </c>
      <c r="J54">
        <f t="shared" si="7"/>
        <v>7.1293954857316461E-2</v>
      </c>
    </row>
    <row r="55" spans="1:10">
      <c r="A55">
        <v>4.1399999999999999E-2</v>
      </c>
      <c r="B55" s="1">
        <v>16315000</v>
      </c>
      <c r="C55">
        <v>22.95</v>
      </c>
      <c r="E55" s="1">
        <f t="shared" si="0"/>
        <v>14182615.625600513</v>
      </c>
      <c r="F55">
        <f t="shared" si="1"/>
        <v>6099346.6413059542</v>
      </c>
      <c r="G55">
        <f t="shared" si="5"/>
        <v>15438543.177202247</v>
      </c>
      <c r="H55">
        <f t="shared" si="6"/>
        <v>23.270507055867775</v>
      </c>
      <c r="I55">
        <f t="shared" si="7"/>
        <v>5.3720920796675016E-2</v>
      </c>
      <c r="J55">
        <f t="shared" si="7"/>
        <v>1.3965449057419407E-2</v>
      </c>
    </row>
    <row r="56" spans="1:10">
      <c r="A56">
        <v>2.58E-2</v>
      </c>
      <c r="B56" s="1">
        <v>14441000</v>
      </c>
      <c r="C56">
        <v>23.66</v>
      </c>
      <c r="E56" s="1">
        <f t="shared" si="0"/>
        <v>12805780.078643546</v>
      </c>
      <c r="F56">
        <f t="shared" si="1"/>
        <v>5303505.8846559376</v>
      </c>
      <c r="G56">
        <f t="shared" si="5"/>
        <v>13860561.968807904</v>
      </c>
      <c r="H56">
        <f t="shared" si="6"/>
        <v>22.496861107211163</v>
      </c>
      <c r="I56">
        <f t="shared" si="7"/>
        <v>4.0193756055127483E-2</v>
      </c>
      <c r="J56">
        <f t="shared" si="7"/>
        <v>4.9160561825394619E-2</v>
      </c>
    </row>
    <row r="57" spans="1:10">
      <c r="A57">
        <v>1.61E-2</v>
      </c>
      <c r="B57" s="1">
        <v>12775000</v>
      </c>
      <c r="C57">
        <v>24.25</v>
      </c>
      <c r="E57" s="1">
        <f t="shared" si="0"/>
        <v>11498455.791319236</v>
      </c>
      <c r="F57">
        <f t="shared" si="1"/>
        <v>4960040.0189228756</v>
      </c>
      <c r="G57">
        <f t="shared" si="5"/>
        <v>12522638.80235469</v>
      </c>
      <c r="H57">
        <f t="shared" si="6"/>
        <v>23.333712890540905</v>
      </c>
      <c r="I57">
        <f t="shared" si="7"/>
        <v>1.9754301185542882E-2</v>
      </c>
      <c r="J57">
        <f t="shared" si="7"/>
        <v>3.7785035441612158E-2</v>
      </c>
    </row>
    <row r="58" spans="1:10">
      <c r="A58">
        <v>0.01</v>
      </c>
      <c r="B58" s="1">
        <v>11364000</v>
      </c>
      <c r="C58">
        <v>24.92</v>
      </c>
      <c r="E58" s="1">
        <f t="shared" si="0"/>
        <v>9968282.1733124927</v>
      </c>
      <c r="F58">
        <f t="shared" si="1"/>
        <v>4674477.2264091112</v>
      </c>
      <c r="G58">
        <f t="shared" si="5"/>
        <v>11009876.785277709</v>
      </c>
      <c r="H58">
        <f t="shared" si="6"/>
        <v>25.12352839979906</v>
      </c>
      <c r="I58">
        <f t="shared" si="7"/>
        <v>3.1161845716498649E-2</v>
      </c>
      <c r="J58">
        <f t="shared" si="7"/>
        <v>8.1672712599943111E-3</v>
      </c>
    </row>
    <row r="59" spans="1:10">
      <c r="A59">
        <v>2.5</v>
      </c>
      <c r="B59" s="1">
        <v>42406000</v>
      </c>
      <c r="C59">
        <v>21.14</v>
      </c>
      <c r="E59" s="1">
        <f t="shared" si="0"/>
        <v>40077329.555914015</v>
      </c>
      <c r="F59">
        <f t="shared" si="1"/>
        <v>13542808.43800378</v>
      </c>
      <c r="G59">
        <f t="shared" si="5"/>
        <v>42303664.199709766</v>
      </c>
      <c r="H59">
        <f t="shared" si="6"/>
        <v>18.67098194059362</v>
      </c>
      <c r="I59">
        <f t="shared" si="7"/>
        <v>2.4132386994820164E-3</v>
      </c>
      <c r="J59">
        <f t="shared" si="7"/>
        <v>0.11679366411572281</v>
      </c>
    </row>
    <row r="60" spans="1:10">
      <c r="A60">
        <v>1.56</v>
      </c>
      <c r="B60" s="1">
        <v>37998000</v>
      </c>
      <c r="C60">
        <v>21.4</v>
      </c>
      <c r="E60" s="1">
        <f t="shared" si="0"/>
        <v>36481329.072267279</v>
      </c>
      <c r="F60">
        <f t="shared" si="1"/>
        <v>13175853.644530693</v>
      </c>
      <c r="G60">
        <f t="shared" si="5"/>
        <v>38787762.118239649</v>
      </c>
      <c r="H60">
        <f t="shared" si="6"/>
        <v>19.858049154762153</v>
      </c>
      <c r="I60">
        <f t="shared" si="7"/>
        <v>2.0784307548809111E-2</v>
      </c>
      <c r="J60">
        <f t="shared" si="7"/>
        <v>7.2053777814852615E-2</v>
      </c>
    </row>
    <row r="61" spans="1:10">
      <c r="A61">
        <v>0.97</v>
      </c>
      <c r="B61" s="1">
        <v>33982000</v>
      </c>
      <c r="C61">
        <v>21.55</v>
      </c>
      <c r="E61" s="1">
        <f t="shared" si="0"/>
        <v>32156527.310229804</v>
      </c>
      <c r="F61">
        <f t="shared" si="1"/>
        <v>12700044.217357639</v>
      </c>
      <c r="G61">
        <f t="shared" si="5"/>
        <v>34573593.561797917</v>
      </c>
      <c r="H61">
        <f t="shared" si="6"/>
        <v>21.551270086765037</v>
      </c>
      <c r="I61">
        <f t="shared" si="7"/>
        <v>1.7409027184918983E-2</v>
      </c>
      <c r="J61">
        <f t="shared" si="7"/>
        <v>5.8936740836933967E-5</v>
      </c>
    </row>
    <row r="62" spans="1:10">
      <c r="A62">
        <v>0.60499999999999998</v>
      </c>
      <c r="B62" s="1">
        <v>30345000</v>
      </c>
      <c r="C62">
        <v>21.62</v>
      </c>
      <c r="E62" s="1">
        <f t="shared" si="0"/>
        <v>28079887.27884528</v>
      </c>
      <c r="F62">
        <f t="shared" si="1"/>
        <v>11308873.38146643</v>
      </c>
      <c r="G62">
        <f t="shared" si="5"/>
        <v>30271615.198906995</v>
      </c>
      <c r="H62">
        <f t="shared" si="6"/>
        <v>21.936582215744156</v>
      </c>
      <c r="I62">
        <f t="shared" si="7"/>
        <v>2.4183490226727515E-3</v>
      </c>
      <c r="J62">
        <f t="shared" si="7"/>
        <v>1.4643025705095066E-2</v>
      </c>
    </row>
    <row r="63" spans="1:10">
      <c r="A63">
        <v>0.3765</v>
      </c>
      <c r="B63" s="1">
        <v>27108000</v>
      </c>
      <c r="C63">
        <v>21.74</v>
      </c>
      <c r="E63" s="1">
        <f t="shared" si="0"/>
        <v>25107530.431943208</v>
      </c>
      <c r="F63">
        <f t="shared" si="1"/>
        <v>9666949.1046570651</v>
      </c>
      <c r="G63">
        <f t="shared" si="5"/>
        <v>26904237.387128897</v>
      </c>
      <c r="H63">
        <f t="shared" si="6"/>
        <v>21.057798446784773</v>
      </c>
      <c r="I63">
        <f t="shared" si="7"/>
        <v>7.5166966530582479E-3</v>
      </c>
      <c r="J63">
        <f t="shared" si="7"/>
        <v>3.1380016247250495E-2</v>
      </c>
    </row>
    <row r="64" spans="1:10">
      <c r="A64">
        <v>0.23449999999999999</v>
      </c>
      <c r="B64" s="1">
        <v>24200000</v>
      </c>
      <c r="C64">
        <v>21.96</v>
      </c>
      <c r="E64" s="1">
        <f t="shared" si="0"/>
        <v>22888487.277673054</v>
      </c>
      <c r="F64">
        <f t="shared" si="1"/>
        <v>8690935.4780237209</v>
      </c>
      <c r="G64">
        <f t="shared" si="5"/>
        <v>24482957.528521195</v>
      </c>
      <c r="H64">
        <f t="shared" si="6"/>
        <v>20.792156587700266</v>
      </c>
      <c r="I64">
        <f t="shared" si="7"/>
        <v>1.169245985624773E-2</v>
      </c>
      <c r="J64">
        <f t="shared" si="7"/>
        <v>5.3180483255907796E-2</v>
      </c>
    </row>
    <row r="65" spans="1:10">
      <c r="A65">
        <v>0.14599999999999999</v>
      </c>
      <c r="B65" s="1">
        <v>21556000</v>
      </c>
      <c r="C65">
        <v>22.1</v>
      </c>
      <c r="E65" s="1">
        <f t="shared" si="0"/>
        <v>20549147.501668252</v>
      </c>
      <c r="F65">
        <f t="shared" si="1"/>
        <v>8345472.0412514806</v>
      </c>
      <c r="G65">
        <f t="shared" si="5"/>
        <v>22179142.603730846</v>
      </c>
      <c r="H65">
        <f t="shared" si="6"/>
        <v>22.10317982531787</v>
      </c>
      <c r="I65">
        <f t="shared" si="7"/>
        <v>2.8908081449751634E-2</v>
      </c>
      <c r="J65">
        <f t="shared" si="7"/>
        <v>1.4388349854608753E-4</v>
      </c>
    </row>
    <row r="66" spans="1:10">
      <c r="A66">
        <v>9.0999999999999998E-2</v>
      </c>
      <c r="B66" s="1">
        <v>19252000</v>
      </c>
      <c r="C66">
        <v>22.38</v>
      </c>
      <c r="E66" s="1">
        <f t="shared" ref="E66:E96" si="8">($M$1*A66^2*$O$1^2)/(1+A66^2*$O$1^2)+($M$2*A66^2*$O$2^2)/(1+A66^2*$O$2^2)+($M$3*A66^2*$O$3^2)/(1+A66^2*$O$3^2)+($M$4*A66^2*$O$4^2)/(1+A66^2*$O$4^2)+($M$5*A66^2*$O$5^2)/(1+A66^2*$O$5^2)+($M$6*A66^2*$O$6^2)/(1+A66^2*$O$6^2)+($M$7*A66^2*$O$7^2)/(1+A66^2*$O$7^2)+($M$8*A66^2*$O$8^2)/(1+A66^2*$O$8^2)+($M$9*A66^2*$O$9^2)/(1+A66^2*$O$9^2)+($M$10*A66^2*$O$10^2)/(1+A66^2*$O$10^2)</f>
        <v>17843973.423780136</v>
      </c>
      <c r="F66">
        <f t="shared" ref="F66:F96" si="9">($M$1*A66*$O$1)/(1+A66^2*$O$1^2)+($M$2*A66*$O$2)/(1+A66^2*$O$2^2)+($M$3*A66*$O$3)/(1+A66^2*$O$3^2)+($M$4*A66*$O$4)/(1+A66^2*$O$4^2)+($M$5*A66*$O$5)/(1+A66^2*$O$5^2)+($M$6*A66*$O$6)/(1+A66^2*$O$6^2)+($M$7*A66*$O$7)/(1+A66^2*$O$7^2)+($M$8*A66*$O$8)/(1+A66^2*$O$8^2)+($M$9*A66*$O$9)/(1+A66^2*$O$9^2)+($M$10*A66*$O$10)/(1+A66^2*$O$10^2)</f>
        <v>7866408.6021531746</v>
      </c>
      <c r="G66">
        <f t="shared" si="5"/>
        <v>19500968.484785601</v>
      </c>
      <c r="H66">
        <f t="shared" si="6"/>
        <v>23.789995943807522</v>
      </c>
      <c r="I66">
        <f t="shared" si="7"/>
        <v>1.2932084187907828E-2</v>
      </c>
      <c r="J66">
        <f t="shared" si="7"/>
        <v>6.3002499723303088E-2</v>
      </c>
    </row>
    <row r="67" spans="1:10">
      <c r="A67">
        <v>5.6500000000000002E-2</v>
      </c>
      <c r="B67" s="1">
        <v>17099000</v>
      </c>
      <c r="C67">
        <v>22.6</v>
      </c>
      <c r="E67" s="1">
        <f t="shared" si="8"/>
        <v>15383616.194182705</v>
      </c>
      <c r="F67">
        <f t="shared" si="9"/>
        <v>6838350.9830512898</v>
      </c>
      <c r="G67">
        <f t="shared" ref="G67:G96" si="10">(E67^2+F67^2)^0.5</f>
        <v>16835043.551393591</v>
      </c>
      <c r="H67">
        <f t="shared" ref="H67:H96" si="11">DEGREES(ATAN(F67/E67))</f>
        <v>23.966184409627541</v>
      </c>
      <c r="I67">
        <f t="shared" ref="I67:J96" si="12">ABS((G67-B67)/B67)</f>
        <v>1.5436952371858537E-2</v>
      </c>
      <c r="J67">
        <f t="shared" si="12"/>
        <v>6.0450637594138913E-2</v>
      </c>
    </row>
    <row r="68" spans="1:10">
      <c r="A68">
        <v>3.5349999999999999E-2</v>
      </c>
      <c r="B68" s="1">
        <v>15183000</v>
      </c>
      <c r="C68">
        <v>22.99</v>
      </c>
      <c r="E68" s="1">
        <f t="shared" si="8"/>
        <v>13681624.669988587</v>
      </c>
      <c r="F68">
        <f t="shared" si="9"/>
        <v>5777070.2836517347</v>
      </c>
      <c r="G68">
        <f t="shared" si="10"/>
        <v>14851309.527199689</v>
      </c>
      <c r="H68">
        <f t="shared" si="11"/>
        <v>22.891917556500765</v>
      </c>
      <c r="I68">
        <f t="shared" si="12"/>
        <v>2.1846174853474985E-2</v>
      </c>
      <c r="J68">
        <f t="shared" si="12"/>
        <v>4.266308982132822E-3</v>
      </c>
    </row>
    <row r="69" spans="1:10">
      <c r="A69">
        <v>2.205E-2</v>
      </c>
      <c r="B69" s="1">
        <v>13472000</v>
      </c>
      <c r="C69">
        <v>23.32</v>
      </c>
      <c r="E69" s="1">
        <f t="shared" si="8"/>
        <v>12386984.284322074</v>
      </c>
      <c r="F69">
        <f t="shared" si="9"/>
        <v>5151341.0853924034</v>
      </c>
      <c r="G69">
        <f t="shared" si="10"/>
        <v>13415427.486222487</v>
      </c>
      <c r="H69">
        <f t="shared" si="11"/>
        <v>22.58082627603077</v>
      </c>
      <c r="I69">
        <f t="shared" si="12"/>
        <v>4.1992661651954468E-3</v>
      </c>
      <c r="J69">
        <f t="shared" si="12"/>
        <v>3.1696986448080208E-2</v>
      </c>
    </row>
    <row r="70" spans="1:10">
      <c r="A70">
        <v>1.37E-2</v>
      </c>
      <c r="B70" s="1">
        <v>11928000</v>
      </c>
      <c r="C70">
        <v>23.7</v>
      </c>
      <c r="E70" s="1">
        <f t="shared" si="8"/>
        <v>10999951.153121954</v>
      </c>
      <c r="F70">
        <f t="shared" si="9"/>
        <v>4882157.1690900652</v>
      </c>
      <c r="G70">
        <f t="shared" si="10"/>
        <v>12034715.783713654</v>
      </c>
      <c r="H70">
        <f t="shared" si="11"/>
        <v>23.933296787905817</v>
      </c>
      <c r="I70">
        <f t="shared" si="12"/>
        <v>8.946661947824756E-3</v>
      </c>
      <c r="J70">
        <f t="shared" si="12"/>
        <v>9.8437463251400039E-3</v>
      </c>
    </row>
    <row r="71" spans="1:10">
      <c r="A71">
        <v>8.5500000000000003E-3</v>
      </c>
      <c r="B71" s="1">
        <v>10535000</v>
      </c>
      <c r="C71">
        <v>24.23</v>
      </c>
      <c r="E71" s="1">
        <f t="shared" si="8"/>
        <v>9456193.143261658</v>
      </c>
      <c r="F71">
        <f t="shared" si="9"/>
        <v>4521124.4034018619</v>
      </c>
      <c r="G71">
        <f t="shared" si="10"/>
        <v>10481419.495168803</v>
      </c>
      <c r="H71">
        <f t="shared" si="11"/>
        <v>25.55304758519091</v>
      </c>
      <c r="I71">
        <f t="shared" si="12"/>
        <v>5.0859520485236585E-3</v>
      </c>
      <c r="J71">
        <f t="shared" si="12"/>
        <v>5.4603697283983073E-2</v>
      </c>
    </row>
    <row r="72" spans="1:10">
      <c r="A72">
        <v>5.3499999999999997E-3</v>
      </c>
      <c r="B72" s="1">
        <v>9278800</v>
      </c>
      <c r="C72">
        <v>24.72</v>
      </c>
      <c r="E72" s="1">
        <f t="shared" si="8"/>
        <v>8124084.0098105185</v>
      </c>
      <c r="F72">
        <f t="shared" si="9"/>
        <v>3902874.7014214667</v>
      </c>
      <c r="G72">
        <f t="shared" si="10"/>
        <v>9012944.6871405281</v>
      </c>
      <c r="H72">
        <f t="shared" si="11"/>
        <v>25.66000062067733</v>
      </c>
      <c r="I72">
        <f t="shared" si="12"/>
        <v>2.865190680470232E-2</v>
      </c>
      <c r="J72">
        <f t="shared" si="12"/>
        <v>3.8025915075943821E-2</v>
      </c>
    </row>
    <row r="73" spans="1:10">
      <c r="A73">
        <v>3.32E-3</v>
      </c>
      <c r="B73" s="1">
        <v>8173900</v>
      </c>
      <c r="C73">
        <v>25.29</v>
      </c>
      <c r="E73" s="1">
        <f t="shared" si="8"/>
        <v>7173966.5546852909</v>
      </c>
      <c r="F73">
        <f t="shared" si="9"/>
        <v>3315540.2273844276</v>
      </c>
      <c r="G73">
        <f t="shared" si="10"/>
        <v>7903075.5486169765</v>
      </c>
      <c r="H73">
        <f t="shared" si="11"/>
        <v>24.804622019530786</v>
      </c>
      <c r="I73">
        <f t="shared" si="12"/>
        <v>3.3132831498186119E-2</v>
      </c>
      <c r="J73">
        <f t="shared" si="12"/>
        <v>1.9192486376797671E-2</v>
      </c>
    </row>
    <row r="74" spans="1:10">
      <c r="A74">
        <v>2.0699999999999998E-3</v>
      </c>
      <c r="B74" s="1">
        <v>7156200</v>
      </c>
      <c r="C74">
        <v>25.94</v>
      </c>
      <c r="E74" s="1">
        <f t="shared" si="8"/>
        <v>6415844.1844855603</v>
      </c>
      <c r="F74">
        <f t="shared" si="9"/>
        <v>3011842.4465180612</v>
      </c>
      <c r="G74">
        <f t="shared" si="10"/>
        <v>7087612.5403583599</v>
      </c>
      <c r="H74">
        <f t="shared" si="11"/>
        <v>25.147154775431904</v>
      </c>
      <c r="I74">
        <f t="shared" si="12"/>
        <v>9.5843408012129452E-3</v>
      </c>
      <c r="J74">
        <f t="shared" si="12"/>
        <v>3.0564580746649854E-2</v>
      </c>
    </row>
    <row r="75" spans="1:10">
      <c r="A75">
        <v>1.2899999999999999E-3</v>
      </c>
      <c r="B75" s="1">
        <v>6260600</v>
      </c>
      <c r="C75">
        <v>26.6</v>
      </c>
      <c r="E75" s="1">
        <f t="shared" si="8"/>
        <v>5561453.9896477796</v>
      </c>
      <c r="F75">
        <f t="shared" si="9"/>
        <v>2875258.1537192659</v>
      </c>
      <c r="G75">
        <f t="shared" si="10"/>
        <v>6260741.1645505941</v>
      </c>
      <c r="H75">
        <f t="shared" si="11"/>
        <v>27.33885355691935</v>
      </c>
      <c r="I75">
        <f t="shared" si="12"/>
        <v>2.2548086540276357E-5</v>
      </c>
      <c r="J75">
        <f t="shared" si="12"/>
        <v>2.7776449508246186E-2</v>
      </c>
    </row>
    <row r="76" spans="1:10">
      <c r="A76" s="1">
        <v>8.0500000000000005E-4</v>
      </c>
      <c r="B76" s="1">
        <v>5445300</v>
      </c>
      <c r="C76">
        <v>27.34</v>
      </c>
      <c r="E76" s="1">
        <f t="shared" si="8"/>
        <v>4620065.223454399</v>
      </c>
      <c r="F76">
        <f t="shared" si="9"/>
        <v>2623639.6702501629</v>
      </c>
      <c r="G76">
        <f t="shared" si="10"/>
        <v>5313048.8223131476</v>
      </c>
      <c r="H76">
        <f t="shared" si="11"/>
        <v>29.591348556061792</v>
      </c>
      <c r="I76">
        <f t="shared" si="12"/>
        <v>2.4287216073834758E-2</v>
      </c>
      <c r="J76">
        <f t="shared" si="12"/>
        <v>8.2346326117841706E-2</v>
      </c>
    </row>
    <row r="77" spans="1:10">
      <c r="A77" s="1">
        <v>5.0000000000000001E-4</v>
      </c>
      <c r="B77" s="1">
        <v>4751300</v>
      </c>
      <c r="C77">
        <v>28.17</v>
      </c>
      <c r="E77" s="1">
        <f t="shared" si="8"/>
        <v>3836369.2520219544</v>
      </c>
      <c r="F77">
        <f t="shared" si="9"/>
        <v>2192769.9442214337</v>
      </c>
      <c r="G77">
        <f t="shared" si="10"/>
        <v>4418819.8725610394</v>
      </c>
      <c r="H77">
        <f t="shared" si="11"/>
        <v>29.751173826574682</v>
      </c>
      <c r="I77">
        <f t="shared" si="12"/>
        <v>6.9976664794679483E-2</v>
      </c>
    </row>
    <row r="78" spans="1:10">
      <c r="A78">
        <v>0.2</v>
      </c>
      <c r="B78" s="1">
        <v>22373000</v>
      </c>
      <c r="C78">
        <v>23.13</v>
      </c>
      <c r="E78" s="1">
        <f t="shared" si="8"/>
        <v>22149793.73124228</v>
      </c>
      <c r="F78">
        <f t="shared" si="9"/>
        <v>8535143.2981955688</v>
      </c>
      <c r="G78">
        <f t="shared" si="10"/>
        <v>23737355.23299326</v>
      </c>
      <c r="H78">
        <f t="shared" si="11"/>
        <v>21.073538339248778</v>
      </c>
      <c r="I78">
        <f t="shared" si="12"/>
        <v>6.0982221114435256E-2</v>
      </c>
    </row>
    <row r="79" spans="1:10">
      <c r="A79">
        <v>0.12479999999999999</v>
      </c>
      <c r="B79" s="1">
        <v>20044000</v>
      </c>
      <c r="C79">
        <v>23.79</v>
      </c>
      <c r="E79" s="1">
        <f t="shared" si="8"/>
        <v>19673747.659033682</v>
      </c>
      <c r="F79">
        <f t="shared" si="9"/>
        <v>8241146.4687085301</v>
      </c>
      <c r="G79">
        <f t="shared" si="10"/>
        <v>21330092.406504955</v>
      </c>
      <c r="H79">
        <f t="shared" si="11"/>
        <v>22.728348050163707</v>
      </c>
      <c r="I79">
        <f t="shared" si="12"/>
        <v>6.4163460711682052E-2</v>
      </c>
      <c r="J79">
        <f t="shared" si="12"/>
        <v>4.4625975192782372E-2</v>
      </c>
    </row>
    <row r="80" spans="1:10">
      <c r="A80">
        <v>7.7600000000000002E-2</v>
      </c>
      <c r="B80" s="1">
        <v>17686000</v>
      </c>
      <c r="C80">
        <v>23.76</v>
      </c>
      <c r="E80" s="1">
        <f t="shared" si="8"/>
        <v>16951969.876966622</v>
      </c>
      <c r="F80">
        <f t="shared" si="9"/>
        <v>7572441.2531581661</v>
      </c>
      <c r="G80">
        <f t="shared" si="10"/>
        <v>18566398.391775273</v>
      </c>
      <c r="H80">
        <f t="shared" si="11"/>
        <v>24.070305080590401</v>
      </c>
      <c r="I80">
        <f t="shared" si="12"/>
        <v>4.9779395667492524E-2</v>
      </c>
      <c r="J80">
        <f t="shared" si="12"/>
        <v>1.3059978139326588E-2</v>
      </c>
    </row>
    <row r="81" spans="1:10">
      <c r="A81">
        <v>4.8399999999999999E-2</v>
      </c>
      <c r="B81" s="1">
        <v>15615000</v>
      </c>
      <c r="C81">
        <v>24.05</v>
      </c>
      <c r="E81" s="1">
        <f t="shared" si="8"/>
        <v>14745601.802090647</v>
      </c>
      <c r="F81">
        <f t="shared" si="9"/>
        <v>6459918.5326446127</v>
      </c>
      <c r="G81">
        <f t="shared" si="10"/>
        <v>16098550.24386433</v>
      </c>
      <c r="H81">
        <f t="shared" si="11"/>
        <v>23.657803358703372</v>
      </c>
      <c r="I81">
        <f t="shared" si="12"/>
        <v>3.0967034509403107E-2</v>
      </c>
      <c r="J81">
        <f t="shared" si="12"/>
        <v>1.6307552652666462E-2</v>
      </c>
    </row>
    <row r="82" spans="1:10">
      <c r="A82">
        <v>3.0120000000000001E-2</v>
      </c>
      <c r="B82" s="1">
        <v>13778000</v>
      </c>
      <c r="C82">
        <v>24.16</v>
      </c>
      <c r="E82" s="1">
        <f t="shared" si="8"/>
        <v>13223327.500752628</v>
      </c>
      <c r="F82">
        <f t="shared" si="9"/>
        <v>5506851.2200029828</v>
      </c>
      <c r="G82">
        <f t="shared" si="10"/>
        <v>14324168.40697599</v>
      </c>
      <c r="H82">
        <f t="shared" si="11"/>
        <v>22.609273462885206</v>
      </c>
      <c r="I82">
        <f t="shared" si="12"/>
        <v>3.9640615980257671E-2</v>
      </c>
      <c r="J82">
        <f t="shared" si="12"/>
        <v>6.4185701039519635E-2</v>
      </c>
    </row>
    <row r="83" spans="1:10">
      <c r="A83">
        <v>1.8759999999999999E-2</v>
      </c>
      <c r="B83" s="1">
        <v>12161000</v>
      </c>
      <c r="C83">
        <v>24.38</v>
      </c>
      <c r="E83" s="1">
        <f t="shared" si="8"/>
        <v>11942777.326921329</v>
      </c>
      <c r="F83">
        <f t="shared" si="9"/>
        <v>5039860.183849032</v>
      </c>
      <c r="G83">
        <f t="shared" si="10"/>
        <v>12962643.285733545</v>
      </c>
      <c r="H83">
        <f t="shared" si="11"/>
        <v>22.879777999216234</v>
      </c>
      <c r="I83">
        <f t="shared" si="12"/>
        <v>6.5919191327485013E-2</v>
      </c>
      <c r="J83">
        <f t="shared" si="12"/>
        <v>6.1534946709752465E-2</v>
      </c>
    </row>
    <row r="84" spans="1:10">
      <c r="A84">
        <v>1.1679999999999999E-2</v>
      </c>
      <c r="B84" s="1">
        <v>10695000</v>
      </c>
      <c r="C84">
        <v>24.56</v>
      </c>
      <c r="E84" s="1">
        <f t="shared" si="8"/>
        <v>10482665.558428736</v>
      </c>
      <c r="F84">
        <f t="shared" si="9"/>
        <v>4791288.6851059617</v>
      </c>
      <c r="G84">
        <f t="shared" si="10"/>
        <v>11525741.818811163</v>
      </c>
      <c r="H84">
        <f t="shared" si="11"/>
        <v>24.563613219355346</v>
      </c>
      <c r="I84">
        <f t="shared" si="12"/>
        <v>7.7675719383932987E-2</v>
      </c>
      <c r="J84">
        <f t="shared" si="12"/>
        <v>1.4711805192784008E-4</v>
      </c>
    </row>
    <row r="85" spans="1:10">
      <c r="A85">
        <v>7.28E-3</v>
      </c>
      <c r="B85" s="1">
        <v>9415500</v>
      </c>
      <c r="C85">
        <v>24.99</v>
      </c>
      <c r="E85" s="1">
        <f t="shared" si="8"/>
        <v>8956683.658256812</v>
      </c>
      <c r="F85">
        <f t="shared" si="9"/>
        <v>4328586.6740249777</v>
      </c>
      <c r="G85">
        <f t="shared" si="10"/>
        <v>9947806.0268901121</v>
      </c>
      <c r="H85">
        <f t="shared" si="11"/>
        <v>25.793552434296714</v>
      </c>
      <c r="I85">
        <f t="shared" si="12"/>
        <v>5.6535077997993954E-2</v>
      </c>
      <c r="J85">
        <f t="shared" si="12"/>
        <v>3.2154959355610878E-2</v>
      </c>
    </row>
    <row r="86" spans="1:10">
      <c r="A86">
        <v>4.5199999999999997E-3</v>
      </c>
      <c r="B86" s="1">
        <v>8288700</v>
      </c>
      <c r="C86">
        <v>25.16</v>
      </c>
      <c r="E86" s="1">
        <f t="shared" si="8"/>
        <v>7746916.2152755344</v>
      </c>
      <c r="F86">
        <f t="shared" si="9"/>
        <v>3671378.3516093967</v>
      </c>
      <c r="G86">
        <f t="shared" si="10"/>
        <v>8572848.4092024602</v>
      </c>
      <c r="H86">
        <f t="shared" si="11"/>
        <v>25.356966236323441</v>
      </c>
      <c r="I86">
        <f t="shared" si="12"/>
        <v>3.428142039191432E-2</v>
      </c>
      <c r="J86">
        <f t="shared" si="12"/>
        <v>7.8285467537138539E-3</v>
      </c>
    </row>
    <row r="87" spans="1:10">
      <c r="A87">
        <v>2.8300000000000001E-3</v>
      </c>
      <c r="B87" s="1">
        <v>7238600</v>
      </c>
      <c r="C87">
        <v>25.52</v>
      </c>
      <c r="E87" s="1">
        <f t="shared" si="8"/>
        <v>6914112.4198504277</v>
      </c>
      <c r="F87">
        <f t="shared" si="9"/>
        <v>3180387.891398917</v>
      </c>
      <c r="G87">
        <f t="shared" si="10"/>
        <v>7610507.058934167</v>
      </c>
      <c r="H87">
        <f t="shared" si="11"/>
        <v>24.701720130771335</v>
      </c>
      <c r="I87">
        <f t="shared" si="12"/>
        <v>5.1378313338790241E-2</v>
      </c>
      <c r="J87">
        <f t="shared" si="12"/>
        <v>3.2064258198615386E-2</v>
      </c>
    </row>
    <row r="88" spans="1:10">
      <c r="A88">
        <v>1.7600000000000001E-3</v>
      </c>
      <c r="B88" s="1">
        <v>6339600</v>
      </c>
      <c r="C88">
        <v>26</v>
      </c>
      <c r="E88" s="1">
        <f t="shared" si="8"/>
        <v>6141279.2551328316</v>
      </c>
      <c r="F88">
        <f t="shared" si="9"/>
        <v>2960414.7891401183</v>
      </c>
      <c r="G88">
        <f t="shared" si="10"/>
        <v>6817577.7673074184</v>
      </c>
      <c r="H88">
        <f t="shared" si="11"/>
        <v>25.736475589013022</v>
      </c>
      <c r="I88">
        <f t="shared" si="12"/>
        <v>7.5395571851129162E-2</v>
      </c>
      <c r="J88">
        <f t="shared" si="12"/>
        <v>1.0135554268729927E-2</v>
      </c>
    </row>
    <row r="89" spans="1:10">
      <c r="A89">
        <v>1.1000000000000001E-3</v>
      </c>
      <c r="B89" s="1">
        <v>5535400</v>
      </c>
      <c r="C89">
        <v>26.47</v>
      </c>
      <c r="E89" s="1">
        <f t="shared" si="8"/>
        <v>5242255.3683645474</v>
      </c>
      <c r="F89">
        <f t="shared" si="9"/>
        <v>2814098.1310176807</v>
      </c>
      <c r="G89">
        <f t="shared" si="10"/>
        <v>5949822.6560246423</v>
      </c>
      <c r="H89">
        <f t="shared" si="11"/>
        <v>28.227373883844219</v>
      </c>
      <c r="I89">
        <f t="shared" si="12"/>
        <v>7.4867698093117441E-2</v>
      </c>
      <c r="J89">
        <f t="shared" si="12"/>
        <v>6.6391155415346445E-2</v>
      </c>
    </row>
    <row r="90" spans="1:10">
      <c r="A90" s="1">
        <v>6.8400000000000004E-4</v>
      </c>
      <c r="B90" s="1">
        <v>4811100</v>
      </c>
      <c r="C90">
        <v>27.12</v>
      </c>
      <c r="E90" s="1">
        <f t="shared" si="8"/>
        <v>4321463.0485108197</v>
      </c>
      <c r="F90">
        <f t="shared" si="9"/>
        <v>2488057.8680303786</v>
      </c>
      <c r="G90">
        <f t="shared" si="10"/>
        <v>4986529.3375565633</v>
      </c>
      <c r="H90">
        <f t="shared" si="11"/>
        <v>29.930942062230514</v>
      </c>
      <c r="I90">
        <f t="shared" si="12"/>
        <v>3.6463456913504881E-2</v>
      </c>
      <c r="J90">
        <f t="shared" si="12"/>
        <v>0.10364830612944369</v>
      </c>
    </row>
    <row r="91" spans="1:10">
      <c r="A91" s="1">
        <v>4.28E-4</v>
      </c>
      <c r="B91" s="1">
        <v>4190900</v>
      </c>
      <c r="C91">
        <v>27.58</v>
      </c>
      <c r="E91" s="1">
        <f t="shared" si="8"/>
        <v>3642317.0711779855</v>
      </c>
      <c r="F91">
        <f t="shared" si="9"/>
        <v>2048061.2538284853</v>
      </c>
      <c r="G91">
        <f t="shared" si="10"/>
        <v>4178639.55689266</v>
      </c>
      <c r="H91">
        <f t="shared" si="11"/>
        <v>29.348884955779837</v>
      </c>
      <c r="I91">
        <f t="shared" si="12"/>
        <v>2.9254916861151587E-3</v>
      </c>
      <c r="J91">
        <f t="shared" si="12"/>
        <v>6.4136510361850585E-2</v>
      </c>
    </row>
    <row r="92" spans="1:10">
      <c r="A92" s="1">
        <v>2.656E-4</v>
      </c>
      <c r="B92" s="1">
        <v>3629800</v>
      </c>
      <c r="C92">
        <v>28.61</v>
      </c>
      <c r="E92" s="1">
        <f t="shared" si="8"/>
        <v>3188562.2175519122</v>
      </c>
      <c r="F92">
        <f t="shared" si="9"/>
        <v>1695492.4062058311</v>
      </c>
      <c r="G92">
        <f t="shared" si="10"/>
        <v>3611318.8054644535</v>
      </c>
      <c r="H92">
        <f t="shared" si="11"/>
        <v>28.001454106350614</v>
      </c>
      <c r="I92">
        <f t="shared" si="12"/>
        <v>5.0915186885080368E-3</v>
      </c>
      <c r="J92">
        <f t="shared" si="12"/>
        <v>2.1270391249541595E-2</v>
      </c>
    </row>
    <row r="93" spans="1:10">
      <c r="A93" s="1">
        <v>1.6559999999999999E-4</v>
      </c>
      <c r="B93" s="1">
        <v>3122200</v>
      </c>
      <c r="C93">
        <v>29.02</v>
      </c>
      <c r="E93" s="1">
        <f t="shared" si="8"/>
        <v>2812846.0433586556</v>
      </c>
      <c r="F93">
        <f t="shared" si="9"/>
        <v>1508460.1269862414</v>
      </c>
      <c r="G93">
        <f t="shared" si="10"/>
        <v>3191794.9210978127</v>
      </c>
      <c r="H93">
        <f t="shared" si="11"/>
        <v>28.203564485427172</v>
      </c>
      <c r="I93">
        <f t="shared" si="12"/>
        <v>2.2290346902124371E-2</v>
      </c>
      <c r="J93">
        <f t="shared" si="12"/>
        <v>2.8133546332626717E-2</v>
      </c>
    </row>
    <row r="94" spans="1:10">
      <c r="A94" s="1">
        <v>1.032E-4</v>
      </c>
      <c r="B94" s="1">
        <v>2686500</v>
      </c>
      <c r="C94">
        <v>29.99</v>
      </c>
      <c r="E94" s="1">
        <f t="shared" si="8"/>
        <v>2404248.006518323</v>
      </c>
      <c r="F94">
        <f t="shared" si="9"/>
        <v>1387484.8712247259</v>
      </c>
      <c r="G94">
        <f t="shared" si="10"/>
        <v>2775882.3362536142</v>
      </c>
      <c r="H94">
        <f t="shared" si="11"/>
        <v>29.989125365330526</v>
      </c>
      <c r="I94">
        <f t="shared" si="12"/>
        <v>3.3270923600824183E-2</v>
      </c>
      <c r="J94">
        <f t="shared" si="12"/>
        <v>2.9164210385866278E-5</v>
      </c>
    </row>
    <row r="95" spans="1:10">
      <c r="A95" s="1">
        <v>6.4399999999999993E-5</v>
      </c>
      <c r="B95" s="1">
        <v>2303800</v>
      </c>
      <c r="C95">
        <v>30.6</v>
      </c>
      <c r="E95" s="1">
        <f t="shared" si="8"/>
        <v>2010590.9784458447</v>
      </c>
      <c r="F95">
        <f t="shared" si="9"/>
        <v>1235223.7552940506</v>
      </c>
      <c r="G95">
        <f t="shared" si="10"/>
        <v>2359714.772647439</v>
      </c>
      <c r="H95">
        <f t="shared" si="11"/>
        <v>31.564841551631023</v>
      </c>
      <c r="I95">
        <f t="shared" si="12"/>
        <v>2.4270671346227554E-2</v>
      </c>
      <c r="J95">
        <f t="shared" si="12"/>
        <v>3.1530769661144493E-2</v>
      </c>
    </row>
    <row r="96" spans="1:10">
      <c r="A96" s="1">
        <v>4.0000000000000003E-5</v>
      </c>
      <c r="B96" s="1">
        <v>1978500</v>
      </c>
      <c r="C96">
        <v>31.34</v>
      </c>
      <c r="E96" s="1">
        <f t="shared" si="8"/>
        <v>1703510.0555587963</v>
      </c>
      <c r="F96">
        <f t="shared" si="9"/>
        <v>1086634.1094292949</v>
      </c>
      <c r="G96">
        <f t="shared" si="10"/>
        <v>2020574.2246116893</v>
      </c>
      <c r="H96">
        <f t="shared" si="11"/>
        <v>32.532967668551038</v>
      </c>
      <c r="I96">
        <f t="shared" si="12"/>
        <v>2.1265718782759332E-2</v>
      </c>
      <c r="J96">
        <f t="shared" si="12"/>
        <v>3.8065337222432612E-2</v>
      </c>
    </row>
  </sheetData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6"/>
  <sheetViews>
    <sheetView topLeftCell="G1" zoomScale="85" zoomScaleNormal="85" workbookViewId="0">
      <selection activeCell="J31" sqref="J31"/>
    </sheetView>
  </sheetViews>
  <sheetFormatPr defaultRowHeight="14.4"/>
  <cols>
    <col min="13" max="13" width="13.77734375" customWidth="1"/>
  </cols>
  <sheetData>
    <row r="1" spans="1:19">
      <c r="A1" t="s">
        <v>19</v>
      </c>
      <c r="B1" t="s">
        <v>20</v>
      </c>
      <c r="C1" t="s">
        <v>21</v>
      </c>
      <c r="E1" t="s">
        <v>27</v>
      </c>
      <c r="F1" t="s">
        <v>28</v>
      </c>
      <c r="G1" t="s">
        <v>25</v>
      </c>
      <c r="H1" t="s">
        <v>24</v>
      </c>
      <c r="I1" t="s">
        <v>30</v>
      </c>
      <c r="J1" t="s">
        <v>31</v>
      </c>
      <c r="L1" t="s">
        <v>0</v>
      </c>
      <c r="M1" s="6">
        <f t="shared" ref="M1:M10" si="0">10^R1</f>
        <v>102565947.5525973</v>
      </c>
      <c r="N1" t="s">
        <v>9</v>
      </c>
      <c r="O1" s="1">
        <f>10^P1</f>
        <v>1E-4</v>
      </c>
      <c r="P1">
        <v>-4</v>
      </c>
      <c r="Q1" s="1">
        <f>M1*O1</f>
        <v>10256.59475525973</v>
      </c>
      <c r="R1">
        <v>8.0110031965973398</v>
      </c>
      <c r="S1">
        <f>4/9</f>
        <v>0.44444444444444442</v>
      </c>
    </row>
    <row r="2" spans="1:19">
      <c r="A2">
        <v>30000</v>
      </c>
      <c r="B2" s="1">
        <v>215740000</v>
      </c>
      <c r="C2">
        <v>17.600000000000001</v>
      </c>
      <c r="E2" s="1">
        <f t="shared" ref="E2:E65" si="1">($M$1*A2^2*$O$1^2)/(1+A2^2*$O$1^2)+($M$2*A2^2*$O$2^2)/(1+A2^2*$O$2^2)+($M$3*A2^2*$O$3^2)/(1+A2^2*$O$3^2)+($M$4*A2^2*$O$4^2)/(1+A2^2*$O$4^2)+($M$5*A2^2*$O$5^2)/(1+A2^2*$O$5^2)+($M$6*A2^2*$O$6^2)/(1+A2^2*$O$6^2)+($M$7*A2^2*$O$7^2)/(1+A2^2*$O$7^2)+($M$8*A2^2*$O$8^2)/(1+A2^2*$O$8^2)+($M$9*A2^2*$O$9^2)/(1+A2^2*$O$9^2)+($M$10*A2^2*$O$10^2)/(1+A2^2*$O$10^2)</f>
        <v>210036984.27235684</v>
      </c>
      <c r="F2">
        <f t="shared" ref="F2:F65" si="2">($M$1*A2*$O$1)/(1+A2^2*$O$1^2)+($M$2*A2*$O$2)/(1+A2^2*$O$2^2)+($M$3*A2*$O$3)/(1+A2^2*$O$3^2)+($M$4*A2*$O$4)/(1+A2^2*$O$4^2)+($M$5*A2*$O$5)/(1+A2^2*$O$5^2)+($M$6*A2*$O$6)/(1+A2^2*$O$6^2)+($M$7*A2*$O$7)/(1+A2^2*$O$7^2)+($M$8*A2*$O$8)/(1+A2^2*$O$8^2)+($M$9*A2*$O$9)/(1+A2^2*$O$9^2)+($M$10*A2*$O$10)/(1+A2^2*$O$10^2)</f>
        <v>32749921.305827752</v>
      </c>
      <c r="G2">
        <f>(E2^2+F2^2)^0.5</f>
        <v>212574909.40316588</v>
      </c>
      <c r="H2">
        <f>DEGREES(ATAN(F2/E2))</f>
        <v>8.8624554803454068</v>
      </c>
      <c r="I2">
        <f>ABS((G2-B2)/B2)</f>
        <v>1.4670856571957555E-2</v>
      </c>
      <c r="J2">
        <f>ABS((H2-C2)/C2)</f>
        <v>0.49645139316219283</v>
      </c>
      <c r="L2" t="s">
        <v>1</v>
      </c>
      <c r="M2" s="6">
        <f t="shared" si="0"/>
        <v>55837635.776550554</v>
      </c>
      <c r="N2" t="s">
        <v>10</v>
      </c>
      <c r="O2" s="1">
        <f t="shared" ref="O2:O10" si="3">10^P2</f>
        <v>1E-3</v>
      </c>
      <c r="P2">
        <v>-3</v>
      </c>
      <c r="Q2" s="1">
        <f t="shared" ref="Q2:Q10" si="4">M2*O2</f>
        <v>55837.635776550553</v>
      </c>
      <c r="R2">
        <v>7.7469270215252939</v>
      </c>
    </row>
    <row r="3" spans="1:19">
      <c r="A3">
        <v>18720</v>
      </c>
      <c r="B3" s="1">
        <v>194970000</v>
      </c>
      <c r="C3">
        <v>18.41</v>
      </c>
      <c r="E3" s="1">
        <f t="shared" si="1"/>
        <v>197425815.61690366</v>
      </c>
      <c r="F3">
        <f t="shared" si="2"/>
        <v>45794023.578257054</v>
      </c>
      <c r="G3">
        <f t="shared" ref="G3:G66" si="5">(E3^2+F3^2)^0.5</f>
        <v>202667326.59085825</v>
      </c>
      <c r="H3">
        <f t="shared" ref="H3:H66" si="6">DEGREES(ATAN(F3/E3))</f>
        <v>13.059137075229396</v>
      </c>
      <c r="I3">
        <f t="shared" ref="I3:J66" si="7">ABS((G3-B3)/B3)</f>
        <v>3.9479543472627845E-2</v>
      </c>
      <c r="J3">
        <f t="shared" si="7"/>
        <v>0.29064980579959826</v>
      </c>
      <c r="L3" t="s">
        <v>2</v>
      </c>
      <c r="M3" s="6">
        <f t="shared" si="0"/>
        <v>34475142.184302248</v>
      </c>
      <c r="N3" t="s">
        <v>11</v>
      </c>
      <c r="O3" s="1">
        <f t="shared" si="3"/>
        <v>0.01</v>
      </c>
      <c r="P3">
        <v>-2</v>
      </c>
      <c r="Q3" s="1">
        <f t="shared" si="4"/>
        <v>344751.42184302252</v>
      </c>
      <c r="R3">
        <v>7.5375060659930799</v>
      </c>
    </row>
    <row r="4" spans="1:19">
      <c r="A4">
        <v>11640</v>
      </c>
      <c r="B4" s="1">
        <v>175900000</v>
      </c>
      <c r="C4">
        <v>19.3</v>
      </c>
      <c r="E4" s="1">
        <f t="shared" si="1"/>
        <v>176389938.96327871</v>
      </c>
      <c r="F4">
        <f t="shared" si="2"/>
        <v>55770860.63022197</v>
      </c>
      <c r="G4">
        <f t="shared" si="5"/>
        <v>184996755.27669352</v>
      </c>
      <c r="H4">
        <f t="shared" si="6"/>
        <v>17.545880024223401</v>
      </c>
      <c r="I4">
        <f t="shared" si="7"/>
        <v>5.171549332969598E-2</v>
      </c>
      <c r="J4">
        <f t="shared" si="7"/>
        <v>9.088704537702591E-2</v>
      </c>
      <c r="L4" t="s">
        <v>3</v>
      </c>
      <c r="M4" s="6">
        <f t="shared" si="0"/>
        <v>17339782.614534523</v>
      </c>
      <c r="N4" t="s">
        <v>12</v>
      </c>
      <c r="O4" s="1">
        <f t="shared" si="3"/>
        <v>0.1</v>
      </c>
      <c r="P4">
        <v>-1</v>
      </c>
      <c r="Q4" s="1">
        <f t="shared" si="4"/>
        <v>1733978.2614534525</v>
      </c>
      <c r="R4">
        <v>7.2390436485092851</v>
      </c>
    </row>
    <row r="5" spans="1:19">
      <c r="A5">
        <v>7260</v>
      </c>
      <c r="B5" s="1">
        <v>158390000</v>
      </c>
      <c r="C5">
        <v>20.190000000000001</v>
      </c>
      <c r="E5" s="1">
        <f t="shared" si="1"/>
        <v>152144777.82424027</v>
      </c>
      <c r="F5">
        <f t="shared" si="2"/>
        <v>56809368.761741415</v>
      </c>
      <c r="G5">
        <f t="shared" si="5"/>
        <v>162404857.68072009</v>
      </c>
      <c r="H5">
        <f t="shared" si="6"/>
        <v>20.47513902938903</v>
      </c>
      <c r="I5">
        <f t="shared" si="7"/>
        <v>2.5347923989646384E-2</v>
      </c>
      <c r="J5">
        <f t="shared" si="7"/>
        <v>1.412278501183898E-2</v>
      </c>
      <c r="L5" t="s">
        <v>4</v>
      </c>
      <c r="M5" s="6">
        <f t="shared" si="0"/>
        <v>7347761.7367556533</v>
      </c>
      <c r="N5" t="s">
        <v>13</v>
      </c>
      <c r="O5" s="1">
        <f t="shared" si="3"/>
        <v>1</v>
      </c>
      <c r="P5">
        <v>0</v>
      </c>
      <c r="Q5" s="1">
        <f t="shared" si="4"/>
        <v>7347761.7367556533</v>
      </c>
      <c r="R5">
        <v>6.8661550651501093</v>
      </c>
    </row>
    <row r="6" spans="1:19">
      <c r="A6">
        <v>4518</v>
      </c>
      <c r="B6" s="1">
        <v>141760000</v>
      </c>
      <c r="C6">
        <v>21.07</v>
      </c>
      <c r="E6" s="1">
        <f t="shared" si="1"/>
        <v>132552291.73962288</v>
      </c>
      <c r="F6">
        <f t="shared" si="2"/>
        <v>51068331.749213874</v>
      </c>
      <c r="G6">
        <f t="shared" si="5"/>
        <v>142049584.83949843</v>
      </c>
      <c r="H6">
        <f t="shared" si="6"/>
        <v>21.070143460965653</v>
      </c>
      <c r="I6">
        <f t="shared" si="7"/>
        <v>2.0427824456717729E-3</v>
      </c>
      <c r="J6">
        <f t="shared" si="7"/>
        <v>6.8087786261397301E-6</v>
      </c>
      <c r="L6" t="s">
        <v>5</v>
      </c>
      <c r="M6" s="6">
        <f t="shared" si="0"/>
        <v>2220268.289227386</v>
      </c>
      <c r="N6" t="s">
        <v>14</v>
      </c>
      <c r="O6" s="1">
        <f t="shared" si="3"/>
        <v>10</v>
      </c>
      <c r="P6">
        <v>1</v>
      </c>
      <c r="Q6" s="1">
        <f t="shared" si="4"/>
        <v>22202682.892273858</v>
      </c>
      <c r="R6">
        <v>6.3464054562033434</v>
      </c>
    </row>
    <row r="7" spans="1:19">
      <c r="A7">
        <v>2814</v>
      </c>
      <c r="B7" s="1">
        <v>126730000</v>
      </c>
      <c r="C7">
        <v>21.96</v>
      </c>
      <c r="E7" s="1">
        <f t="shared" si="1"/>
        <v>119011319.40384169</v>
      </c>
      <c r="F7">
        <f t="shared" si="2"/>
        <v>45650100.204742968</v>
      </c>
      <c r="G7">
        <f t="shared" si="5"/>
        <v>127466175.1012648</v>
      </c>
      <c r="H7">
        <f t="shared" si="6"/>
        <v>20.985704847617754</v>
      </c>
      <c r="I7">
        <f t="shared" si="7"/>
        <v>5.8090041920997757E-3</v>
      </c>
      <c r="J7">
        <f t="shared" si="7"/>
        <v>4.4366810217770808E-2</v>
      </c>
      <c r="L7" t="s">
        <v>6</v>
      </c>
      <c r="M7" s="6">
        <f t="shared" si="0"/>
        <v>479316.91298667976</v>
      </c>
      <c r="N7" t="s">
        <v>15</v>
      </c>
      <c r="O7" s="1">
        <f t="shared" si="3"/>
        <v>100</v>
      </c>
      <c r="P7">
        <v>2</v>
      </c>
      <c r="Q7" s="1">
        <f t="shared" si="4"/>
        <v>47931691.298667975</v>
      </c>
      <c r="R7">
        <v>5.6806227536051734</v>
      </c>
    </row>
    <row r="8" spans="1:19">
      <c r="A8">
        <v>1752</v>
      </c>
      <c r="B8" s="1">
        <v>112590000</v>
      </c>
      <c r="C8">
        <v>22.83</v>
      </c>
      <c r="E8" s="1">
        <f t="shared" si="1"/>
        <v>107010986.4841914</v>
      </c>
      <c r="F8">
        <f t="shared" si="2"/>
        <v>43538244.932358094</v>
      </c>
      <c r="G8">
        <f t="shared" si="5"/>
        <v>115528914.13022889</v>
      </c>
      <c r="H8">
        <f t="shared" si="6"/>
        <v>22.139328760131193</v>
      </c>
      <c r="I8">
        <f t="shared" si="7"/>
        <v>2.6102798918455388E-2</v>
      </c>
      <c r="J8">
        <f t="shared" si="7"/>
        <v>3.025279193468269E-2</v>
      </c>
      <c r="L8" t="s">
        <v>7</v>
      </c>
      <c r="M8" s="6">
        <f t="shared" si="0"/>
        <v>81031.659057533223</v>
      </c>
      <c r="N8" t="s">
        <v>16</v>
      </c>
      <c r="O8" s="1">
        <f t="shared" si="3"/>
        <v>1000</v>
      </c>
      <c r="P8">
        <v>3</v>
      </c>
      <c r="Q8" s="1">
        <f t="shared" si="4"/>
        <v>81031659.057533219</v>
      </c>
      <c r="R8">
        <v>4.9086547308256092</v>
      </c>
    </row>
    <row r="9" spans="1:19">
      <c r="A9">
        <v>1092</v>
      </c>
      <c r="B9" s="1">
        <v>99559000</v>
      </c>
      <c r="C9">
        <v>23.65</v>
      </c>
      <c r="E9" s="1">
        <f t="shared" si="1"/>
        <v>93242491.437152997</v>
      </c>
      <c r="F9">
        <f t="shared" si="2"/>
        <v>42175776.100544482</v>
      </c>
      <c r="G9">
        <f t="shared" si="5"/>
        <v>102337472.60456851</v>
      </c>
      <c r="H9">
        <f t="shared" si="6"/>
        <v>24.338360387361714</v>
      </c>
      <c r="I9">
        <f t="shared" si="7"/>
        <v>2.7907799441220897E-2</v>
      </c>
      <c r="J9">
        <f t="shared" si="7"/>
        <v>2.910614745715499E-2</v>
      </c>
      <c r="L9" t="s">
        <v>8</v>
      </c>
      <c r="M9" s="6">
        <f t="shared" si="0"/>
        <v>8031.8511133220081</v>
      </c>
      <c r="N9" t="s">
        <v>17</v>
      </c>
      <c r="O9" s="1">
        <f t="shared" si="3"/>
        <v>10000</v>
      </c>
      <c r="P9">
        <v>4</v>
      </c>
      <c r="Q9" s="1">
        <f t="shared" si="4"/>
        <v>80318511.133220077</v>
      </c>
      <c r="R9">
        <v>3.9048156493450192</v>
      </c>
    </row>
    <row r="10" spans="1:19">
      <c r="A10">
        <v>678</v>
      </c>
      <c r="B10" s="1">
        <v>87710000</v>
      </c>
      <c r="C10">
        <v>24.65</v>
      </c>
      <c r="E10" s="1">
        <f t="shared" si="1"/>
        <v>79268281.307799563</v>
      </c>
      <c r="F10">
        <f t="shared" si="2"/>
        <v>38101278.892748885</v>
      </c>
      <c r="G10">
        <f t="shared" si="5"/>
        <v>87949803.153591409</v>
      </c>
      <c r="H10">
        <f t="shared" si="6"/>
        <v>25.671841672217806</v>
      </c>
      <c r="I10">
        <f t="shared" si="7"/>
        <v>2.7340457597926043E-3</v>
      </c>
      <c r="J10">
        <f t="shared" si="7"/>
        <v>4.1454023213704137E-2</v>
      </c>
      <c r="L10" t="s">
        <v>23</v>
      </c>
      <c r="M10" s="6">
        <f t="shared" si="0"/>
        <v>1018.396888354136</v>
      </c>
      <c r="N10" t="s">
        <v>22</v>
      </c>
      <c r="O10" s="1">
        <f t="shared" si="3"/>
        <v>100000</v>
      </c>
      <c r="P10">
        <v>5</v>
      </c>
      <c r="Q10" s="1">
        <f t="shared" si="4"/>
        <v>101839688.83541359</v>
      </c>
      <c r="R10">
        <v>3.0079170636889088</v>
      </c>
    </row>
    <row r="11" spans="1:19">
      <c r="A11">
        <v>424.2</v>
      </c>
      <c r="B11" s="1">
        <v>76958000</v>
      </c>
      <c r="C11">
        <v>25.72</v>
      </c>
      <c r="E11" s="1">
        <f t="shared" si="1"/>
        <v>68827338.330596447</v>
      </c>
      <c r="F11">
        <f t="shared" si="2"/>
        <v>32542739.475070529</v>
      </c>
      <c r="G11">
        <f t="shared" si="5"/>
        <v>76132991.49656938</v>
      </c>
      <c r="H11">
        <f t="shared" si="6"/>
        <v>25.305583071814102</v>
      </c>
      <c r="I11">
        <f t="shared" si="7"/>
        <v>1.072024355402453E-2</v>
      </c>
      <c r="J11">
        <f t="shared" si="7"/>
        <v>1.6112633288720729E-2</v>
      </c>
    </row>
    <row r="12" spans="1:19">
      <c r="A12">
        <v>264.60000000000002</v>
      </c>
      <c r="B12" s="1">
        <v>67167000</v>
      </c>
      <c r="C12">
        <v>26.7</v>
      </c>
      <c r="E12" s="1">
        <f t="shared" si="1"/>
        <v>61344163.92585025</v>
      </c>
      <c r="F12">
        <f t="shared" si="2"/>
        <v>28603689.909941629</v>
      </c>
      <c r="G12">
        <f t="shared" si="5"/>
        <v>67685135.179193407</v>
      </c>
      <c r="H12">
        <f t="shared" si="6"/>
        <v>24.998800483556057</v>
      </c>
      <c r="I12">
        <f t="shared" si="7"/>
        <v>7.7141331188441842E-3</v>
      </c>
      <c r="J12">
        <f t="shared" si="7"/>
        <v>6.3715337694529695E-2</v>
      </c>
      <c r="L12" t="s">
        <v>29</v>
      </c>
      <c r="M12" s="4">
        <f>SUM(I2:I96)+SUM(J2:J96)</f>
        <v>7.0487093431264842</v>
      </c>
    </row>
    <row r="13" spans="1:19">
      <c r="A13">
        <v>164.4</v>
      </c>
      <c r="B13" s="1">
        <v>58274000</v>
      </c>
      <c r="C13">
        <v>27.71</v>
      </c>
      <c r="E13" s="1">
        <f t="shared" si="1"/>
        <v>54074582.440557852</v>
      </c>
      <c r="F13">
        <f t="shared" si="2"/>
        <v>27027603.400894273</v>
      </c>
      <c r="G13">
        <f t="shared" si="5"/>
        <v>60452889.192467213</v>
      </c>
      <c r="H13">
        <f t="shared" si="6"/>
        <v>26.556838654073058</v>
      </c>
      <c r="I13">
        <f t="shared" si="7"/>
        <v>3.7390417552720129E-2</v>
      </c>
      <c r="J13">
        <f t="shared" si="7"/>
        <v>4.1615349907143377E-2</v>
      </c>
    </row>
    <row r="14" spans="1:19">
      <c r="A14">
        <v>102.6</v>
      </c>
      <c r="B14" s="1">
        <v>50288000</v>
      </c>
      <c r="C14">
        <v>28.78</v>
      </c>
      <c r="E14" s="1">
        <f t="shared" si="1"/>
        <v>45585726.103908531</v>
      </c>
      <c r="F14">
        <f t="shared" si="2"/>
        <v>25701326.649948422</v>
      </c>
      <c r="G14">
        <f t="shared" si="5"/>
        <v>52331793.548357554</v>
      </c>
      <c r="H14">
        <f t="shared" si="6"/>
        <v>29.414393728392586</v>
      </c>
      <c r="I14">
        <f t="shared" si="7"/>
        <v>4.0641774346912858E-2</v>
      </c>
      <c r="J14">
        <f t="shared" si="7"/>
        <v>2.2042867560548459E-2</v>
      </c>
    </row>
    <row r="15" spans="1:19">
      <c r="A15">
        <v>64.2</v>
      </c>
      <c r="B15" s="1">
        <v>43304000</v>
      </c>
      <c r="C15">
        <v>29.9</v>
      </c>
      <c r="E15" s="1">
        <f t="shared" si="1"/>
        <v>37360267.86352735</v>
      </c>
      <c r="F15">
        <f t="shared" si="2"/>
        <v>22656526.814054333</v>
      </c>
      <c r="G15">
        <f t="shared" si="5"/>
        <v>43693338.418006897</v>
      </c>
      <c r="H15">
        <f t="shared" si="6"/>
        <v>31.234035822469639</v>
      </c>
      <c r="I15">
        <f t="shared" si="7"/>
        <v>8.9908188159730507E-3</v>
      </c>
      <c r="J15">
        <f t="shared" si="7"/>
        <v>4.4616582691292338E-2</v>
      </c>
    </row>
    <row r="16" spans="1:19">
      <c r="A16">
        <v>39.840000000000003</v>
      </c>
      <c r="B16" s="1">
        <v>37123000</v>
      </c>
      <c r="C16">
        <v>31.01</v>
      </c>
      <c r="E16" s="1">
        <f t="shared" si="1"/>
        <v>31257402.767137565</v>
      </c>
      <c r="F16">
        <f t="shared" si="2"/>
        <v>18767550.773783144</v>
      </c>
      <c r="G16">
        <f t="shared" si="5"/>
        <v>36458828.694756329</v>
      </c>
      <c r="H16">
        <f t="shared" si="6"/>
        <v>30.981421945132404</v>
      </c>
      <c r="I16">
        <f t="shared" si="7"/>
        <v>1.7891099998482637E-2</v>
      </c>
      <c r="J16">
        <f t="shared" si="7"/>
        <v>9.2157545525952951E-4</v>
      </c>
    </row>
    <row r="17" spans="1:10">
      <c r="A17">
        <v>24.84</v>
      </c>
      <c r="B17" s="1">
        <v>31677000</v>
      </c>
      <c r="C17">
        <v>32.380000000000003</v>
      </c>
      <c r="E17" s="1">
        <f t="shared" si="1"/>
        <v>27085636.390634838</v>
      </c>
      <c r="F17">
        <f t="shared" si="2"/>
        <v>16018360.348119233</v>
      </c>
      <c r="G17">
        <f t="shared" si="5"/>
        <v>31467754.39919221</v>
      </c>
      <c r="H17">
        <f t="shared" si="6"/>
        <v>30.599936747156505</v>
      </c>
      <c r="I17">
        <f t="shared" si="7"/>
        <v>6.6056003033049121E-3</v>
      </c>
      <c r="J17">
        <f t="shared" si="7"/>
        <v>5.4974158518946797E-2</v>
      </c>
    </row>
    <row r="18" spans="1:10">
      <c r="A18">
        <v>15.48</v>
      </c>
      <c r="B18" s="1">
        <v>27137000</v>
      </c>
      <c r="C18">
        <v>33.69</v>
      </c>
      <c r="E18" s="1">
        <f t="shared" si="1"/>
        <v>23161516.012149684</v>
      </c>
      <c r="F18">
        <f t="shared" si="2"/>
        <v>14625429.777765999</v>
      </c>
      <c r="G18">
        <f t="shared" si="5"/>
        <v>27392681.87245328</v>
      </c>
      <c r="H18">
        <f t="shared" si="6"/>
        <v>32.270522625145219</v>
      </c>
      <c r="I18">
        <f t="shared" si="7"/>
        <v>9.4218916038353463E-3</v>
      </c>
      <c r="J18">
        <f t="shared" si="7"/>
        <v>4.213349287191389E-2</v>
      </c>
    </row>
    <row r="19" spans="1:10">
      <c r="A19">
        <v>9.66</v>
      </c>
      <c r="B19" s="1">
        <v>23117000</v>
      </c>
      <c r="C19">
        <v>34.92</v>
      </c>
      <c r="E19" s="1">
        <f t="shared" si="1"/>
        <v>18753429.447558921</v>
      </c>
      <c r="F19">
        <f t="shared" si="2"/>
        <v>13378695.233723583</v>
      </c>
      <c r="G19">
        <f t="shared" si="5"/>
        <v>23036505.859210249</v>
      </c>
      <c r="H19">
        <f t="shared" si="6"/>
        <v>35.504057811156521</v>
      </c>
      <c r="I19">
        <f t="shared" si="7"/>
        <v>3.4820323047865622E-3</v>
      </c>
      <c r="J19">
        <f t="shared" si="7"/>
        <v>1.672559596668154E-2</v>
      </c>
    </row>
    <row r="20" spans="1:10">
      <c r="A20">
        <v>6</v>
      </c>
      <c r="B20" s="1">
        <v>19630000</v>
      </c>
      <c r="C20">
        <v>36.229999999999997</v>
      </c>
      <c r="E20" s="1">
        <f t="shared" si="1"/>
        <v>14653877.56713881</v>
      </c>
      <c r="F20">
        <f t="shared" si="2"/>
        <v>11336881.632990491</v>
      </c>
      <c r="G20">
        <f t="shared" si="5"/>
        <v>18527304.523678862</v>
      </c>
      <c r="H20">
        <f t="shared" si="6"/>
        <v>37.727106309093713</v>
      </c>
      <c r="I20">
        <f t="shared" si="7"/>
        <v>5.6173992680648925E-2</v>
      </c>
      <c r="J20">
        <f t="shared" si="7"/>
        <v>4.1322282889696839E-2</v>
      </c>
    </row>
    <row r="21" spans="1:10">
      <c r="A21">
        <v>1250</v>
      </c>
      <c r="B21" s="1">
        <v>109510000</v>
      </c>
      <c r="C21">
        <v>24.02</v>
      </c>
      <c r="E21" s="1">
        <f t="shared" si="1"/>
        <v>97357278.007653087</v>
      </c>
      <c r="F21">
        <f t="shared" si="2"/>
        <v>42746613.810064949</v>
      </c>
      <c r="G21">
        <f t="shared" si="5"/>
        <v>106328324.4168095</v>
      </c>
      <c r="H21">
        <f t="shared" si="6"/>
        <v>23.704814053659319</v>
      </c>
      <c r="I21">
        <f t="shared" si="7"/>
        <v>2.9053744709985396E-2</v>
      </c>
      <c r="J21">
        <f t="shared" si="7"/>
        <v>1.3121812920094926E-2</v>
      </c>
    </row>
    <row r="22" spans="1:10">
      <c r="A22">
        <v>780</v>
      </c>
      <c r="B22" s="1">
        <v>95400000</v>
      </c>
      <c r="C22">
        <v>25.12</v>
      </c>
      <c r="E22" s="1">
        <f t="shared" si="1"/>
        <v>83133614.064370707</v>
      </c>
      <c r="F22">
        <f t="shared" si="2"/>
        <v>39610846.208978161</v>
      </c>
      <c r="G22">
        <f t="shared" si="5"/>
        <v>92088093.284610108</v>
      </c>
      <c r="H22">
        <f t="shared" si="6"/>
        <v>25.476496058721498</v>
      </c>
      <c r="I22">
        <f t="shared" si="7"/>
        <v>3.4716003305973714E-2</v>
      </c>
      <c r="J22">
        <f t="shared" si="7"/>
        <v>1.4191722082862138E-2</v>
      </c>
    </row>
    <row r="23" spans="1:10">
      <c r="A23">
        <v>485</v>
      </c>
      <c r="B23" s="1">
        <v>83080000</v>
      </c>
      <c r="C23">
        <v>26.09</v>
      </c>
      <c r="E23" s="1">
        <f t="shared" si="1"/>
        <v>71413001.734862491</v>
      </c>
      <c r="F23">
        <f t="shared" si="2"/>
        <v>34078317.219915196</v>
      </c>
      <c r="G23">
        <f t="shared" si="5"/>
        <v>79127419.529039621</v>
      </c>
      <c r="H23">
        <f t="shared" si="6"/>
        <v>25.510497884151373</v>
      </c>
      <c r="I23">
        <f t="shared" si="7"/>
        <v>4.7575595461728196E-2</v>
      </c>
      <c r="J23">
        <f t="shared" si="7"/>
        <v>2.2211656414282348E-2</v>
      </c>
    </row>
    <row r="24" spans="1:10">
      <c r="A24">
        <v>302.5</v>
      </c>
      <c r="B24" s="1">
        <v>72214000</v>
      </c>
      <c r="C24">
        <v>27.03</v>
      </c>
      <c r="E24" s="1">
        <f t="shared" si="1"/>
        <v>63311895.521513045</v>
      </c>
      <c r="F24">
        <f t="shared" si="2"/>
        <v>29446232.508474465</v>
      </c>
      <c r="G24">
        <f t="shared" si="5"/>
        <v>69824614.023065835</v>
      </c>
      <c r="H24">
        <f t="shared" si="6"/>
        <v>24.943041630367691</v>
      </c>
      <c r="I24">
        <f t="shared" si="7"/>
        <v>3.3087572727368168E-2</v>
      </c>
      <c r="J24">
        <f t="shared" si="7"/>
        <v>7.7208966690059555E-2</v>
      </c>
    </row>
    <row r="25" spans="1:10">
      <c r="A25">
        <v>188.25</v>
      </c>
      <c r="B25" s="1">
        <v>62504000</v>
      </c>
      <c r="C25">
        <v>27.94</v>
      </c>
      <c r="E25" s="1">
        <f t="shared" si="1"/>
        <v>56263459.017314374</v>
      </c>
      <c r="F25">
        <f t="shared" si="2"/>
        <v>27323606.857286602</v>
      </c>
      <c r="G25">
        <f t="shared" si="5"/>
        <v>62547232.650890104</v>
      </c>
      <c r="H25">
        <f t="shared" si="6"/>
        <v>25.902916286409049</v>
      </c>
      <c r="I25">
        <f t="shared" si="7"/>
        <v>6.9167814684027381E-4</v>
      </c>
      <c r="J25">
        <f t="shared" si="7"/>
        <v>7.290922382215291E-2</v>
      </c>
    </row>
    <row r="26" spans="1:10">
      <c r="A26">
        <v>117.25</v>
      </c>
      <c r="B26" s="1">
        <v>53890000</v>
      </c>
      <c r="C26">
        <v>28.87</v>
      </c>
      <c r="E26" s="1">
        <f t="shared" si="1"/>
        <v>48080579.103757277</v>
      </c>
      <c r="F26">
        <f t="shared" si="2"/>
        <v>26214970.488102101</v>
      </c>
      <c r="G26">
        <f t="shared" si="5"/>
        <v>54762822.833056413</v>
      </c>
      <c r="H26">
        <f t="shared" si="6"/>
        <v>28.600539916736025</v>
      </c>
      <c r="I26">
        <f t="shared" si="7"/>
        <v>1.6196378420048479E-2</v>
      </c>
      <c r="J26">
        <f t="shared" si="7"/>
        <v>9.3335671376507008E-3</v>
      </c>
    </row>
    <row r="27" spans="1:10">
      <c r="A27">
        <v>73</v>
      </c>
      <c r="B27" s="1">
        <v>46208000</v>
      </c>
      <c r="C27">
        <v>29.83</v>
      </c>
      <c r="E27" s="1">
        <f t="shared" si="1"/>
        <v>39442881.701978125</v>
      </c>
      <c r="F27">
        <f t="shared" si="2"/>
        <v>23656341.62168406</v>
      </c>
      <c r="G27">
        <f t="shared" si="5"/>
        <v>45993080.086878963</v>
      </c>
      <c r="H27">
        <f t="shared" si="6"/>
        <v>30.953728724616255</v>
      </c>
      <c r="I27">
        <f t="shared" si="7"/>
        <v>4.6511407791083184E-3</v>
      </c>
      <c r="J27">
        <f t="shared" si="7"/>
        <v>3.7671093684755505E-2</v>
      </c>
    </row>
    <row r="28" spans="1:10">
      <c r="A28">
        <v>45.5</v>
      </c>
      <c r="B28" s="1">
        <v>39533000</v>
      </c>
      <c r="C28">
        <v>30.87</v>
      </c>
      <c r="E28" s="1">
        <f t="shared" si="1"/>
        <v>32705223.502939224</v>
      </c>
      <c r="F28">
        <f t="shared" si="2"/>
        <v>19799514.661018059</v>
      </c>
      <c r="G28">
        <f t="shared" si="5"/>
        <v>38231563.206192307</v>
      </c>
      <c r="H28">
        <f t="shared" si="6"/>
        <v>31.190420752303996</v>
      </c>
      <c r="I28">
        <f t="shared" si="7"/>
        <v>3.2920263926534611E-2</v>
      </c>
      <c r="J28">
        <f t="shared" si="7"/>
        <v>1.0379680994622465E-2</v>
      </c>
    </row>
    <row r="29" spans="1:10">
      <c r="A29">
        <v>28.25</v>
      </c>
      <c r="B29" s="1">
        <v>33578000</v>
      </c>
      <c r="C29">
        <v>31.9</v>
      </c>
      <c r="E29" s="1">
        <f t="shared" si="1"/>
        <v>28130520.493261401</v>
      </c>
      <c r="F29">
        <f t="shared" si="2"/>
        <v>16607634.815582778</v>
      </c>
      <c r="G29">
        <f t="shared" si="5"/>
        <v>32667104.514933012</v>
      </c>
      <c r="H29">
        <f t="shared" si="6"/>
        <v>30.5566591444213</v>
      </c>
      <c r="I29">
        <f t="shared" si="7"/>
        <v>2.7127746889838215E-2</v>
      </c>
      <c r="J29">
        <f t="shared" si="7"/>
        <v>4.2110998607482727E-2</v>
      </c>
    </row>
    <row r="30" spans="1:10">
      <c r="A30">
        <v>17.675000000000001</v>
      </c>
      <c r="B30" s="1">
        <v>28386000</v>
      </c>
      <c r="C30">
        <v>32.99</v>
      </c>
      <c r="E30" s="1">
        <f t="shared" si="1"/>
        <v>24311304.032365344</v>
      </c>
      <c r="F30">
        <f t="shared" si="2"/>
        <v>14935551.157687806</v>
      </c>
      <c r="G30">
        <f t="shared" si="5"/>
        <v>28532616.286243591</v>
      </c>
      <c r="H30">
        <f t="shared" si="6"/>
        <v>31.564317475368291</v>
      </c>
      <c r="I30">
        <f t="shared" si="7"/>
        <v>5.1650914621148266E-3</v>
      </c>
      <c r="J30">
        <f t="shared" si="7"/>
        <v>4.3215596381682646E-2</v>
      </c>
    </row>
    <row r="31" spans="1:10">
      <c r="A31">
        <v>11.025</v>
      </c>
      <c r="B31" s="1">
        <v>23873000</v>
      </c>
      <c r="C31">
        <v>34.14</v>
      </c>
      <c r="E31" s="1">
        <f t="shared" si="1"/>
        <v>20011442.045742922</v>
      </c>
      <c r="F31">
        <f t="shared" si="2"/>
        <v>13794235.012830138</v>
      </c>
      <c r="G31">
        <f t="shared" si="5"/>
        <v>24305117.410523169</v>
      </c>
      <c r="H31">
        <f t="shared" si="6"/>
        <v>34.579171168955703</v>
      </c>
      <c r="I31">
        <f t="shared" si="7"/>
        <v>1.8100674842842071E-2</v>
      </c>
      <c r="J31">
        <f t="shared" si="7"/>
        <v>1.2863830373629254E-2</v>
      </c>
    </row>
    <row r="32" spans="1:10">
      <c r="A32">
        <v>6.85</v>
      </c>
      <c r="B32" s="1">
        <v>19971000</v>
      </c>
      <c r="C32">
        <v>35.33</v>
      </c>
      <c r="E32" s="1">
        <f t="shared" si="1"/>
        <v>15685097.337837391</v>
      </c>
      <c r="F32">
        <f t="shared" si="2"/>
        <v>11971010.518224187</v>
      </c>
      <c r="G32">
        <f t="shared" si="5"/>
        <v>19731380.370487712</v>
      </c>
      <c r="H32">
        <f t="shared" si="6"/>
        <v>37.351206487433075</v>
      </c>
      <c r="I32">
        <f t="shared" si="7"/>
        <v>1.1998379125346136E-2</v>
      </c>
      <c r="J32">
        <f t="shared" si="7"/>
        <v>5.7209354300398432E-2</v>
      </c>
    </row>
    <row r="33" spans="1:10">
      <c r="A33">
        <v>4.2750000000000004</v>
      </c>
      <c r="B33" s="1">
        <v>16627000</v>
      </c>
      <c r="C33">
        <v>36.590000000000003</v>
      </c>
      <c r="E33" s="1">
        <f t="shared" si="1"/>
        <v>12498242.889118131</v>
      </c>
      <c r="F33">
        <f t="shared" si="2"/>
        <v>9703684.8336433582</v>
      </c>
      <c r="G33">
        <f t="shared" si="5"/>
        <v>15823007.762940397</v>
      </c>
      <c r="H33">
        <f t="shared" si="6"/>
        <v>37.82590488207677</v>
      </c>
      <c r="I33">
        <f t="shared" si="7"/>
        <v>4.8354618214927682E-2</v>
      </c>
      <c r="J33">
        <f t="shared" si="7"/>
        <v>3.3777121674686161E-2</v>
      </c>
    </row>
    <row r="34" spans="1:10">
      <c r="A34">
        <v>2.6749999999999998</v>
      </c>
      <c r="B34" s="1">
        <v>13751000</v>
      </c>
      <c r="C34">
        <v>37.909999999999997</v>
      </c>
      <c r="E34" s="1">
        <f t="shared" si="1"/>
        <v>10416351.81292961</v>
      </c>
      <c r="F34">
        <f t="shared" si="2"/>
        <v>7921734.0868828651</v>
      </c>
      <c r="G34">
        <f t="shared" si="5"/>
        <v>13086414.941992473</v>
      </c>
      <c r="H34">
        <f t="shared" si="6"/>
        <v>37.253332152252405</v>
      </c>
      <c r="I34">
        <f t="shared" si="7"/>
        <v>4.8329943859175849E-2</v>
      </c>
      <c r="J34">
        <f t="shared" si="7"/>
        <v>1.732175805190166E-2</v>
      </c>
    </row>
    <row r="35" spans="1:10">
      <c r="A35">
        <v>1.66</v>
      </c>
      <c r="B35" s="1">
        <v>11293000</v>
      </c>
      <c r="C35">
        <v>39.29</v>
      </c>
      <c r="E35" s="1">
        <f t="shared" si="1"/>
        <v>8647557.3252064232</v>
      </c>
      <c r="F35">
        <f t="shared" si="2"/>
        <v>6867022.8778035836</v>
      </c>
      <c r="G35">
        <f t="shared" si="5"/>
        <v>11042474.853809226</v>
      </c>
      <c r="H35">
        <f t="shared" si="6"/>
        <v>38.453079412124517</v>
      </c>
      <c r="I35">
        <f t="shared" si="7"/>
        <v>2.2184109288123057E-2</v>
      </c>
      <c r="J35">
        <f t="shared" si="7"/>
        <v>2.1301109388533537E-2</v>
      </c>
    </row>
    <row r="36" spans="1:10">
      <c r="A36">
        <v>1.0349999999999999</v>
      </c>
      <c r="B36" s="1">
        <v>9200800</v>
      </c>
      <c r="C36">
        <v>40.81</v>
      </c>
      <c r="E36" s="1">
        <f t="shared" si="1"/>
        <v>6756838.2992731249</v>
      </c>
      <c r="F36">
        <f t="shared" si="2"/>
        <v>6089785.6678718906</v>
      </c>
      <c r="G36">
        <f t="shared" si="5"/>
        <v>9096172.4523637984</v>
      </c>
      <c r="H36">
        <f t="shared" si="6"/>
        <v>42.02762314259585</v>
      </c>
      <c r="I36">
        <f t="shared" si="7"/>
        <v>1.1371570693439876E-2</v>
      </c>
      <c r="J36">
        <f t="shared" si="7"/>
        <v>2.9836391634301584E-2</v>
      </c>
    </row>
    <row r="37" spans="1:10">
      <c r="A37">
        <v>0.64500000000000002</v>
      </c>
      <c r="B37" s="1">
        <v>7409600</v>
      </c>
      <c r="C37">
        <v>42.39</v>
      </c>
      <c r="E37" s="1">
        <f t="shared" si="1"/>
        <v>4969488.703417602</v>
      </c>
      <c r="F37">
        <f t="shared" si="2"/>
        <v>5069381.2253406318</v>
      </c>
      <c r="G37">
        <f t="shared" si="5"/>
        <v>7098904.4211928397</v>
      </c>
      <c r="H37">
        <f t="shared" si="6"/>
        <v>45.570107100053171</v>
      </c>
      <c r="I37">
        <f t="shared" si="7"/>
        <v>4.1931491417507051E-2</v>
      </c>
      <c r="J37">
        <f t="shared" si="7"/>
        <v>7.5020219392620213E-2</v>
      </c>
    </row>
    <row r="38" spans="1:10">
      <c r="A38">
        <v>0.40250000000000002</v>
      </c>
      <c r="B38" s="1">
        <v>5942000</v>
      </c>
      <c r="C38">
        <v>44</v>
      </c>
      <c r="E38" s="1">
        <f t="shared" si="1"/>
        <v>3713324.8290650146</v>
      </c>
      <c r="F38">
        <f t="shared" si="2"/>
        <v>3938959.4686226333</v>
      </c>
      <c r="G38">
        <f t="shared" si="5"/>
        <v>5413333.813982158</v>
      </c>
      <c r="H38">
        <f t="shared" si="6"/>
        <v>46.688929398875132</v>
      </c>
      <c r="I38">
        <f t="shared" si="7"/>
        <v>8.8971084822928648E-2</v>
      </c>
      <c r="J38">
        <f t="shared" si="7"/>
        <v>6.1112031792616636E-2</v>
      </c>
    </row>
    <row r="39" spans="1:10">
      <c r="A39">
        <v>0.25</v>
      </c>
      <c r="B39" s="1">
        <v>4767300</v>
      </c>
      <c r="C39">
        <v>45.6</v>
      </c>
      <c r="E39" s="1">
        <f t="shared" si="1"/>
        <v>2925927.1234613205</v>
      </c>
      <c r="F39">
        <f t="shared" si="2"/>
        <v>3049898.9676404833</v>
      </c>
      <c r="G39">
        <f t="shared" si="5"/>
        <v>4226456.3459973326</v>
      </c>
      <c r="H39">
        <f t="shared" si="6"/>
        <v>46.188462415669079</v>
      </c>
      <c r="I39">
        <f t="shared" si="7"/>
        <v>0.11344863004272175</v>
      </c>
      <c r="J39">
        <f t="shared" si="7"/>
        <v>1.2904877536602579E-2</v>
      </c>
    </row>
    <row r="40" spans="1:10">
      <c r="A40">
        <v>50</v>
      </c>
      <c r="B40" s="1">
        <v>42746000</v>
      </c>
      <c r="C40">
        <v>31.65</v>
      </c>
      <c r="E40" s="1">
        <f t="shared" si="1"/>
        <v>33844188.410806432</v>
      </c>
      <c r="F40">
        <f t="shared" si="2"/>
        <v>20573801.35612176</v>
      </c>
      <c r="G40">
        <f t="shared" si="5"/>
        <v>39606948.777043179</v>
      </c>
      <c r="H40">
        <f t="shared" si="6"/>
        <v>31.295318096334611</v>
      </c>
      <c r="I40">
        <f t="shared" si="7"/>
        <v>7.3434969890909585E-2</v>
      </c>
      <c r="J40">
        <f t="shared" si="7"/>
        <v>1.1206379262729453E-2</v>
      </c>
    </row>
    <row r="41" spans="1:10">
      <c r="A41">
        <v>31.2</v>
      </c>
      <c r="B41" s="1">
        <v>35606000</v>
      </c>
      <c r="C41">
        <v>33.22</v>
      </c>
      <c r="E41" s="1">
        <f t="shared" si="1"/>
        <v>28967847.389300276</v>
      </c>
      <c r="F41">
        <f t="shared" si="2"/>
        <v>17144933.255677667</v>
      </c>
      <c r="G41">
        <f t="shared" si="5"/>
        <v>33661326.752096877</v>
      </c>
      <c r="H41">
        <f t="shared" si="6"/>
        <v>30.619626447648358</v>
      </c>
      <c r="I41">
        <f t="shared" si="7"/>
        <v>5.4616448011658811E-2</v>
      </c>
      <c r="J41">
        <f t="shared" si="7"/>
        <v>7.8277349559050011E-2</v>
      </c>
    </row>
    <row r="42" spans="1:10">
      <c r="A42">
        <v>19.399999999999999</v>
      </c>
      <c r="B42" s="1">
        <v>29648000</v>
      </c>
      <c r="C42">
        <v>34.46</v>
      </c>
      <c r="E42" s="1">
        <f t="shared" si="1"/>
        <v>25089460.238498095</v>
      </c>
      <c r="F42">
        <f t="shared" si="2"/>
        <v>15178567.148259969</v>
      </c>
      <c r="G42">
        <f t="shared" si="5"/>
        <v>29323538.595016353</v>
      </c>
      <c r="H42">
        <f t="shared" si="6"/>
        <v>31.173008199490088</v>
      </c>
      <c r="I42">
        <f t="shared" si="7"/>
        <v>1.0943787270090636E-2</v>
      </c>
      <c r="J42">
        <f t="shared" si="7"/>
        <v>9.5385716787867461E-2</v>
      </c>
    </row>
    <row r="43" spans="1:10">
      <c r="A43">
        <v>12.1</v>
      </c>
      <c r="B43" s="1">
        <v>24632000</v>
      </c>
      <c r="C43">
        <v>35.57</v>
      </c>
      <c r="E43" s="1">
        <f t="shared" si="1"/>
        <v>20896041.199262977</v>
      </c>
      <c r="F43">
        <f t="shared" si="2"/>
        <v>14047550.55495083</v>
      </c>
      <c r="G43">
        <f t="shared" si="5"/>
        <v>25178924.011863474</v>
      </c>
      <c r="H43">
        <f t="shared" si="6"/>
        <v>33.911320291691084</v>
      </c>
      <c r="I43">
        <f t="shared" si="7"/>
        <v>2.2203800416672369E-2</v>
      </c>
      <c r="J43">
        <f t="shared" si="7"/>
        <v>4.6631422780683628E-2</v>
      </c>
    </row>
    <row r="44" spans="1:10">
      <c r="A44">
        <v>7.53</v>
      </c>
      <c r="B44" s="1">
        <v>20373000</v>
      </c>
      <c r="C44">
        <v>36.69</v>
      </c>
      <c r="E44" s="1">
        <f t="shared" si="1"/>
        <v>16481547.510869814</v>
      </c>
      <c r="F44">
        <f t="shared" si="2"/>
        <v>12400365.233370442</v>
      </c>
      <c r="G44">
        <f t="shared" si="5"/>
        <v>20625480.994974189</v>
      </c>
      <c r="H44">
        <f t="shared" si="6"/>
        <v>36.95702323564106</v>
      </c>
      <c r="I44">
        <f t="shared" si="7"/>
        <v>1.239292175792414E-2</v>
      </c>
      <c r="J44">
        <f t="shared" si="7"/>
        <v>7.2778205407757496E-3</v>
      </c>
    </row>
    <row r="45" spans="1:10">
      <c r="A45">
        <v>4.6900000000000004</v>
      </c>
      <c r="B45" s="1">
        <v>16772000</v>
      </c>
      <c r="C45">
        <v>37.82</v>
      </c>
      <c r="E45" s="1">
        <f t="shared" si="1"/>
        <v>13020203.508225586</v>
      </c>
      <c r="F45">
        <f t="shared" si="2"/>
        <v>10136308.945796905</v>
      </c>
      <c r="G45">
        <f t="shared" si="5"/>
        <v>16500619.941088645</v>
      </c>
      <c r="H45">
        <f t="shared" si="6"/>
        <v>37.900978334571064</v>
      </c>
      <c r="I45">
        <f t="shared" si="7"/>
        <v>1.618054250604312E-2</v>
      </c>
      <c r="J45">
        <f t="shared" si="7"/>
        <v>2.141151099182025E-3</v>
      </c>
    </row>
    <row r="46" spans="1:10">
      <c r="A46">
        <v>2.92</v>
      </c>
      <c r="B46" s="1">
        <v>13728000</v>
      </c>
      <c r="C46">
        <v>39</v>
      </c>
      <c r="E46" s="1">
        <f t="shared" si="1"/>
        <v>10755675.521236917</v>
      </c>
      <c r="F46">
        <f t="shared" si="2"/>
        <v>8194062.3041738477</v>
      </c>
      <c r="G46">
        <f t="shared" si="5"/>
        <v>13521361.357600715</v>
      </c>
      <c r="H46">
        <f t="shared" si="6"/>
        <v>37.301460473871906</v>
      </c>
      <c r="I46">
        <f t="shared" si="7"/>
        <v>1.5052348659621576E-2</v>
      </c>
      <c r="J46">
        <f t="shared" si="7"/>
        <v>4.3552295541746007E-2</v>
      </c>
    </row>
    <row r="47" spans="1:10">
      <c r="A47">
        <v>1.82</v>
      </c>
      <c r="B47" s="1">
        <v>11176000</v>
      </c>
      <c r="C47">
        <v>40.22</v>
      </c>
      <c r="E47" s="1">
        <f t="shared" si="1"/>
        <v>8994415.1731659174</v>
      </c>
      <c r="F47">
        <f t="shared" si="2"/>
        <v>7027533.3490850274</v>
      </c>
      <c r="G47">
        <f t="shared" si="5"/>
        <v>11414277.431347964</v>
      </c>
      <c r="H47">
        <f t="shared" si="6"/>
        <v>38.001289727098772</v>
      </c>
      <c r="I47">
        <f t="shared" si="7"/>
        <v>2.1320457350390509E-2</v>
      </c>
      <c r="J47">
        <f t="shared" si="7"/>
        <v>5.5164352881681422E-2</v>
      </c>
    </row>
    <row r="48" spans="1:10">
      <c r="A48">
        <v>1.1299999999999999</v>
      </c>
      <c r="B48" s="1">
        <v>9036800</v>
      </c>
      <c r="C48">
        <v>41.46</v>
      </c>
      <c r="E48" s="1">
        <f t="shared" si="1"/>
        <v>7116142.480341631</v>
      </c>
      <c r="F48">
        <f t="shared" si="2"/>
        <v>6244780.0449394863</v>
      </c>
      <c r="G48">
        <f t="shared" si="5"/>
        <v>9467669.2807785142</v>
      </c>
      <c r="H48">
        <f t="shared" si="6"/>
        <v>41.268611870432942</v>
      </c>
      <c r="I48">
        <f t="shared" si="7"/>
        <v>4.7679408726375952E-2</v>
      </c>
      <c r="J48">
        <f t="shared" si="7"/>
        <v>4.6162115187423827E-3</v>
      </c>
    </row>
    <row r="49" spans="1:10">
      <c r="A49">
        <v>0.70699999999999996</v>
      </c>
      <c r="B49" s="1">
        <v>7264800</v>
      </c>
      <c r="C49">
        <v>42.83</v>
      </c>
      <c r="E49" s="1">
        <f t="shared" si="1"/>
        <v>5282777.479574535</v>
      </c>
      <c r="F49">
        <f t="shared" si="2"/>
        <v>5288650.0067652464</v>
      </c>
      <c r="G49">
        <f t="shared" si="5"/>
        <v>7475129.2157900473</v>
      </c>
      <c r="H49">
        <f t="shared" si="6"/>
        <v>45.031828340016304</v>
      </c>
      <c r="I49">
        <f t="shared" si="7"/>
        <v>2.8951824660010918E-2</v>
      </c>
      <c r="J49">
        <f t="shared" si="7"/>
        <v>5.1408553350835995E-2</v>
      </c>
    </row>
    <row r="50" spans="1:10">
      <c r="A50">
        <v>0.441</v>
      </c>
      <c r="B50" s="1">
        <v>5810900</v>
      </c>
      <c r="C50">
        <v>44.22</v>
      </c>
      <c r="E50" s="1">
        <f t="shared" si="1"/>
        <v>3911513.8641303522</v>
      </c>
      <c r="F50">
        <f t="shared" si="2"/>
        <v>4147048.664376087</v>
      </c>
      <c r="G50">
        <f t="shared" si="5"/>
        <v>5700697.6181856412</v>
      </c>
      <c r="H50">
        <f t="shared" si="6"/>
        <v>46.674158272110503</v>
      </c>
      <c r="I50">
        <f t="shared" si="7"/>
        <v>1.8964769969257559E-2</v>
      </c>
      <c r="J50">
        <f t="shared" si="7"/>
        <v>5.5498830215072466E-2</v>
      </c>
    </row>
    <row r="51" spans="1:10">
      <c r="A51">
        <v>0.27400000000000002</v>
      </c>
      <c r="B51" s="1">
        <v>4613600</v>
      </c>
      <c r="C51">
        <v>45.67</v>
      </c>
      <c r="E51" s="1">
        <f t="shared" si="1"/>
        <v>3054442.8189752582</v>
      </c>
      <c r="F51">
        <f t="shared" si="2"/>
        <v>3192856.4776653768</v>
      </c>
      <c r="G51">
        <f t="shared" si="5"/>
        <v>4418591.7916638646</v>
      </c>
      <c r="H51">
        <f t="shared" si="6"/>
        <v>46.269223841748484</v>
      </c>
      <c r="I51">
        <f t="shared" si="7"/>
        <v>4.2268122146726067E-2</v>
      </c>
      <c r="J51">
        <f t="shared" si="7"/>
        <v>1.3120732247612935E-2</v>
      </c>
    </row>
    <row r="52" spans="1:10">
      <c r="A52">
        <v>0.17100000000000001</v>
      </c>
      <c r="B52" s="1">
        <v>3634800</v>
      </c>
      <c r="C52">
        <v>47.17</v>
      </c>
      <c r="E52" s="1">
        <f t="shared" si="1"/>
        <v>2436150.6444108612</v>
      </c>
      <c r="F52">
        <f t="shared" si="2"/>
        <v>2583385.4973144326</v>
      </c>
      <c r="G52">
        <f t="shared" si="5"/>
        <v>3550874.623243968</v>
      </c>
      <c r="H52">
        <f t="shared" si="6"/>
        <v>46.680138819114291</v>
      </c>
      <c r="I52">
        <f t="shared" si="7"/>
        <v>2.3089407052941564E-2</v>
      </c>
      <c r="J52">
        <f t="shared" si="7"/>
        <v>1.0385015494715098E-2</v>
      </c>
    </row>
    <row r="53" spans="1:10">
      <c r="A53">
        <v>0.107</v>
      </c>
      <c r="B53" s="1">
        <v>2836300</v>
      </c>
      <c r="C53">
        <v>48.72</v>
      </c>
      <c r="E53" s="1">
        <f t="shared" si="1"/>
        <v>1835568.7768649531</v>
      </c>
      <c r="F53">
        <f t="shared" si="2"/>
        <v>2159556.9402430686</v>
      </c>
      <c r="G53">
        <f t="shared" si="5"/>
        <v>2834254.5603303709</v>
      </c>
      <c r="H53">
        <f t="shared" si="6"/>
        <v>49.636304772598699</v>
      </c>
      <c r="I53">
        <f t="shared" si="7"/>
        <v>7.2116478145086674E-4</v>
      </c>
      <c r="J53">
        <f t="shared" si="7"/>
        <v>1.8807569224111247E-2</v>
      </c>
    </row>
    <row r="54" spans="1:10">
      <c r="A54">
        <v>6.6400000000000001E-2</v>
      </c>
      <c r="B54" s="1">
        <v>2194400</v>
      </c>
      <c r="C54">
        <v>50.32</v>
      </c>
      <c r="E54" s="1">
        <f t="shared" si="1"/>
        <v>1271157.898498764</v>
      </c>
      <c r="F54">
        <f t="shared" si="2"/>
        <v>1723132.3579343494</v>
      </c>
      <c r="G54">
        <f t="shared" si="5"/>
        <v>2141267.7380178748</v>
      </c>
      <c r="H54">
        <f t="shared" si="6"/>
        <v>53.583735955983229</v>
      </c>
      <c r="I54">
        <f t="shared" si="7"/>
        <v>2.4212660400166439E-2</v>
      </c>
      <c r="J54">
        <f t="shared" si="7"/>
        <v>6.4859617567234282E-2</v>
      </c>
    </row>
    <row r="55" spans="1:10">
      <c r="A55">
        <v>4.1399999999999999E-2</v>
      </c>
      <c r="B55" s="1">
        <v>1676800</v>
      </c>
      <c r="C55">
        <v>51.99</v>
      </c>
      <c r="E55" s="1">
        <f t="shared" si="1"/>
        <v>880667.76577500335</v>
      </c>
      <c r="F55">
        <f t="shared" si="2"/>
        <v>1288538.713384907</v>
      </c>
      <c r="G55">
        <f t="shared" si="5"/>
        <v>1560739.4816454051</v>
      </c>
      <c r="H55">
        <f t="shared" si="6"/>
        <v>55.648861700898792</v>
      </c>
      <c r="I55">
        <f t="shared" si="7"/>
        <v>6.921548088895213E-2</v>
      </c>
      <c r="J55">
        <f t="shared" si="7"/>
        <v>7.0376258913229267E-2</v>
      </c>
    </row>
    <row r="56" spans="1:10">
      <c r="A56">
        <v>2.58E-2</v>
      </c>
      <c r="B56" s="1">
        <v>1266000</v>
      </c>
      <c r="C56">
        <v>53.71</v>
      </c>
      <c r="E56" s="1">
        <f t="shared" si="1"/>
        <v>650245.58272531792</v>
      </c>
      <c r="F56">
        <f t="shared" si="2"/>
        <v>946545.82419282279</v>
      </c>
      <c r="G56">
        <f t="shared" si="5"/>
        <v>1148376.3821807981</v>
      </c>
      <c r="H56">
        <f t="shared" si="6"/>
        <v>55.512225975382982</v>
      </c>
      <c r="I56">
        <f t="shared" si="7"/>
        <v>9.2909650726067855E-2</v>
      </c>
      <c r="J56">
        <f t="shared" si="7"/>
        <v>3.3554756570154186E-2</v>
      </c>
    </row>
    <row r="57" spans="1:10">
      <c r="A57">
        <v>1.61E-2</v>
      </c>
      <c r="B57">
        <v>951340</v>
      </c>
      <c r="C57">
        <v>55.44</v>
      </c>
      <c r="E57" s="1">
        <f t="shared" si="1"/>
        <v>493698.14159758925</v>
      </c>
      <c r="F57">
        <f t="shared" si="2"/>
        <v>721128.21300015599</v>
      </c>
      <c r="G57">
        <f t="shared" si="5"/>
        <v>873935.78402632743</v>
      </c>
      <c r="H57">
        <f t="shared" si="6"/>
        <v>55.603713673742611</v>
      </c>
      <c r="I57">
        <f t="shared" si="7"/>
        <v>8.1363356921471369E-2</v>
      </c>
      <c r="J57">
        <f t="shared" si="7"/>
        <v>2.9529883431207299E-3</v>
      </c>
    </row>
    <row r="58" spans="1:10">
      <c r="A58">
        <v>0.01</v>
      </c>
      <c r="B58">
        <v>714360</v>
      </c>
      <c r="C58">
        <v>57.13</v>
      </c>
      <c r="E58" s="1">
        <f t="shared" si="1"/>
        <v>351672.51303053147</v>
      </c>
      <c r="F58">
        <f t="shared" si="2"/>
        <v>562509.75750201393</v>
      </c>
      <c r="G58">
        <f t="shared" si="5"/>
        <v>663393.38533496391</v>
      </c>
      <c r="H58">
        <f t="shared" si="6"/>
        <v>57.987006119725173</v>
      </c>
      <c r="I58">
        <f t="shared" si="7"/>
        <v>7.1345840563631913E-2</v>
      </c>
      <c r="J58">
        <f t="shared" si="7"/>
        <v>1.5000982316211629E-2</v>
      </c>
    </row>
    <row r="59" spans="1:10">
      <c r="A59">
        <v>2.5</v>
      </c>
      <c r="B59" s="1">
        <v>12657000</v>
      </c>
      <c r="C59">
        <v>44.21</v>
      </c>
      <c r="E59" s="1">
        <f t="shared" si="1"/>
        <v>10162266.143621679</v>
      </c>
      <c r="F59">
        <f t="shared" si="2"/>
        <v>7730853.5498019261</v>
      </c>
      <c r="G59">
        <f t="shared" si="5"/>
        <v>12768623.644789774</v>
      </c>
      <c r="H59">
        <f t="shared" si="6"/>
        <v>37.26173996962148</v>
      </c>
      <c r="I59">
        <f t="shared" si="7"/>
        <v>8.8191233933613E-3</v>
      </c>
      <c r="J59">
        <f t="shared" si="7"/>
        <v>0.1571648955073178</v>
      </c>
    </row>
    <row r="60" spans="1:10">
      <c r="A60">
        <v>1.56</v>
      </c>
      <c r="B60" s="1">
        <v>10622000</v>
      </c>
      <c r="C60">
        <v>44.19</v>
      </c>
      <c r="E60" s="1">
        <f t="shared" si="1"/>
        <v>8408846.3056343738</v>
      </c>
      <c r="F60">
        <f t="shared" si="2"/>
        <v>6764731.8685000604</v>
      </c>
      <c r="G60">
        <f t="shared" si="5"/>
        <v>10792140.355114048</v>
      </c>
      <c r="H60">
        <f t="shared" si="6"/>
        <v>38.81591234440257</v>
      </c>
      <c r="I60">
        <f t="shared" si="7"/>
        <v>1.6017732546982522E-2</v>
      </c>
      <c r="J60">
        <f t="shared" si="7"/>
        <v>0.12161320786597485</v>
      </c>
    </row>
    <row r="61" spans="1:10">
      <c r="A61">
        <v>0.97</v>
      </c>
      <c r="B61" s="1">
        <v>8600300</v>
      </c>
      <c r="C61">
        <v>44.88</v>
      </c>
      <c r="E61" s="1">
        <f t="shared" si="1"/>
        <v>6493205.1323470641</v>
      </c>
      <c r="F61">
        <f t="shared" si="2"/>
        <v>5968458.7023595655</v>
      </c>
      <c r="G61">
        <f t="shared" si="5"/>
        <v>8819535.8252296858</v>
      </c>
      <c r="H61">
        <f t="shared" si="6"/>
        <v>42.588764661827206</v>
      </c>
      <c r="I61">
        <f t="shared" si="7"/>
        <v>2.5491648573850417E-2</v>
      </c>
      <c r="J61">
        <f t="shared" si="7"/>
        <v>5.1052480797076576E-2</v>
      </c>
    </row>
    <row r="62" spans="1:10">
      <c r="A62">
        <v>0.60499999999999998</v>
      </c>
      <c r="B62" s="1">
        <v>6843400</v>
      </c>
      <c r="C62">
        <v>45.81</v>
      </c>
      <c r="E62" s="1">
        <f t="shared" si="1"/>
        <v>4763834.564008058</v>
      </c>
      <c r="F62">
        <f t="shared" si="2"/>
        <v>4913324.1731824959</v>
      </c>
      <c r="G62">
        <f t="shared" si="5"/>
        <v>6843600.9661593577</v>
      </c>
      <c r="H62">
        <f t="shared" si="6"/>
        <v>45.885016223918662</v>
      </c>
      <c r="I62">
        <f t="shared" si="7"/>
        <v>2.9366420106626725E-5</v>
      </c>
      <c r="J62">
        <f t="shared" si="7"/>
        <v>1.6375512752381436E-3</v>
      </c>
    </row>
    <row r="63" spans="1:10">
      <c r="A63">
        <v>0.3765</v>
      </c>
      <c r="B63" s="1">
        <v>5382200</v>
      </c>
      <c r="C63">
        <v>46.94</v>
      </c>
      <c r="E63" s="1">
        <f t="shared" si="1"/>
        <v>3580309.8518288601</v>
      </c>
      <c r="F63">
        <f t="shared" si="2"/>
        <v>3793362.7253003675</v>
      </c>
      <c r="G63">
        <f t="shared" si="5"/>
        <v>5216149.8637214238</v>
      </c>
      <c r="H63">
        <f t="shared" si="6"/>
        <v>46.655028079083806</v>
      </c>
      <c r="I63">
        <f t="shared" si="7"/>
        <v>3.0851721652591174E-2</v>
      </c>
      <c r="J63">
        <f t="shared" si="7"/>
        <v>6.0709825504088591E-3</v>
      </c>
    </row>
    <row r="64" spans="1:10">
      <c r="A64">
        <v>0.23449999999999999</v>
      </c>
      <c r="B64" s="1">
        <v>4194600</v>
      </c>
      <c r="C64">
        <v>48.18</v>
      </c>
      <c r="E64" s="1">
        <f t="shared" si="1"/>
        <v>2839881.5524370577</v>
      </c>
      <c r="F64">
        <f t="shared" si="2"/>
        <v>2957851.7640585382</v>
      </c>
      <c r="G64">
        <f t="shared" si="5"/>
        <v>4100465.1309353332</v>
      </c>
      <c r="H64">
        <f t="shared" si="6"/>
        <v>46.165673249876484</v>
      </c>
      <c r="I64">
        <f t="shared" si="7"/>
        <v>2.2441917957532732E-2</v>
      </c>
      <c r="J64">
        <f t="shared" si="7"/>
        <v>4.1808359280272225E-2</v>
      </c>
    </row>
    <row r="65" spans="1:10">
      <c r="A65">
        <v>0.14599999999999999</v>
      </c>
      <c r="B65" s="1">
        <v>3242200</v>
      </c>
      <c r="C65">
        <v>49.5</v>
      </c>
      <c r="E65" s="1">
        <f t="shared" si="1"/>
        <v>2235562.7232163171</v>
      </c>
      <c r="F65">
        <f t="shared" si="2"/>
        <v>2431833.8262659111</v>
      </c>
      <c r="G65">
        <f t="shared" si="5"/>
        <v>3303264.5137810954</v>
      </c>
      <c r="H65">
        <f t="shared" si="6"/>
        <v>47.407955733225954</v>
      </c>
      <c r="I65">
        <f t="shared" si="7"/>
        <v>1.8834283443678795E-2</v>
      </c>
      <c r="J65">
        <f t="shared" si="7"/>
        <v>4.2263520540889818E-2</v>
      </c>
    </row>
    <row r="66" spans="1:10">
      <c r="A66">
        <v>9.0999999999999998E-2</v>
      </c>
      <c r="B66" s="1">
        <v>2489100</v>
      </c>
      <c r="C66">
        <v>50.88</v>
      </c>
      <c r="E66" s="1">
        <f t="shared" ref="E66:E96" si="8">($M$1*A66^2*$O$1^2)/(1+A66^2*$O$1^2)+($M$2*A66^2*$O$2^2)/(1+A66^2*$O$2^2)+($M$3*A66^2*$O$3^2)/(1+A66^2*$O$3^2)+($M$4*A66^2*$O$4^2)/(1+A66^2*$O$4^2)+($M$5*A66^2*$O$5^2)/(1+A66^2*$O$5^2)+($M$6*A66^2*$O$6^2)/(1+A66^2*$O$6^2)+($M$7*A66^2*$O$7^2)/(1+A66^2*$O$7^2)+($M$8*A66^2*$O$8^2)/(1+A66^2*$O$8^2)+($M$9*A66^2*$O$9^2)/(1+A66^2*$O$9^2)+($M$10*A66^2*$O$10^2)/(1+A66^2*$O$10^2)</f>
        <v>1631227.7750120303</v>
      </c>
      <c r="F66">
        <f t="shared" ref="F66:F96" si="9">($M$1*A66*$O$1)/(1+A66^2*$O$1^2)+($M$2*A66*$O$2)/(1+A66^2*$O$2^2)+($M$3*A66*$O$3)/(1+A66^2*$O$3^2)+($M$4*A66*$O$4)/(1+A66^2*$O$4^2)+($M$5*A66*$O$5)/(1+A66^2*$O$5^2)+($M$6*A66*$O$6)/(1+A66^2*$O$6^2)+($M$7*A66*$O$7)/(1+A66^2*$O$7^2)+($M$8*A66*$O$8)/(1+A66^2*$O$8^2)+($M$9*A66*$O$9)/(1+A66^2*$O$9^2)+($M$10*A66*$O$10)/(1+A66^2*$O$10^2)</f>
        <v>2016478.9525178464</v>
      </c>
      <c r="G66">
        <f t="shared" si="5"/>
        <v>2593663.7060186062</v>
      </c>
      <c r="H66">
        <f t="shared" si="6"/>
        <v>51.028922114058567</v>
      </c>
      <c r="I66">
        <f t="shared" si="7"/>
        <v>4.2008640078183362E-2</v>
      </c>
      <c r="J66">
        <f t="shared" si="7"/>
        <v>2.9269283423459932E-3</v>
      </c>
    </row>
    <row r="67" spans="1:10">
      <c r="A67">
        <v>5.6500000000000002E-2</v>
      </c>
      <c r="B67" s="1">
        <v>1899900</v>
      </c>
      <c r="C67">
        <v>52.3</v>
      </c>
      <c r="E67" s="1">
        <f t="shared" si="8"/>
        <v>1116019.1518933384</v>
      </c>
      <c r="F67">
        <f t="shared" si="9"/>
        <v>1569613.4998805982</v>
      </c>
      <c r="G67">
        <f t="shared" ref="G67:G96" si="10">(E67^2+F67^2)^0.5</f>
        <v>1925924.527700955</v>
      </c>
      <c r="H67">
        <f t="shared" ref="H67:H96" si="11">DEGREES(ATAN(F67/E67))</f>
        <v>54.586592293671558</v>
      </c>
      <c r="I67">
        <f t="shared" ref="I67:J96" si="12">ABS((G67-B67)/B67)</f>
        <v>1.3697840781596426E-2</v>
      </c>
      <c r="J67">
        <f t="shared" si="12"/>
        <v>4.3720693951655079E-2</v>
      </c>
    </row>
    <row r="68" spans="1:10">
      <c r="A68">
        <v>3.5349999999999999E-2</v>
      </c>
      <c r="B68" s="1">
        <v>1439200</v>
      </c>
      <c r="C68">
        <v>53.75</v>
      </c>
      <c r="E68" s="1">
        <f t="shared" si="8"/>
        <v>789840.85219052224</v>
      </c>
      <c r="F68">
        <f t="shared" si="9"/>
        <v>1160777.576989969</v>
      </c>
      <c r="G68">
        <f t="shared" si="10"/>
        <v>1404013.2317865647</v>
      </c>
      <c r="H68">
        <f t="shared" si="11"/>
        <v>55.767016703751381</v>
      </c>
      <c r="I68">
        <f t="shared" si="12"/>
        <v>2.4448838391769947E-2</v>
      </c>
      <c r="J68">
        <f t="shared" si="12"/>
        <v>3.7525892162816384E-2</v>
      </c>
    </row>
    <row r="69" spans="1:10">
      <c r="A69">
        <v>2.205E-2</v>
      </c>
      <c r="B69" s="1">
        <v>1080600</v>
      </c>
      <c r="C69">
        <v>55.23</v>
      </c>
      <c r="E69" s="1">
        <f t="shared" si="8"/>
        <v>594067.46617092425</v>
      </c>
      <c r="F69">
        <f t="shared" si="9"/>
        <v>860101.67022680654</v>
      </c>
      <c r="G69">
        <f t="shared" si="10"/>
        <v>1045318.6296482449</v>
      </c>
      <c r="H69">
        <f t="shared" si="11"/>
        <v>55.367376943795094</v>
      </c>
      <c r="I69">
        <f t="shared" si="12"/>
        <v>3.2649796734920473E-2</v>
      </c>
      <c r="J69">
        <f t="shared" si="12"/>
        <v>2.4873609233224138E-3</v>
      </c>
    </row>
    <row r="70" spans="1:10">
      <c r="A70">
        <v>1.37E-2</v>
      </c>
      <c r="B70">
        <v>807040</v>
      </c>
      <c r="C70">
        <v>56.73</v>
      </c>
      <c r="E70" s="1">
        <f t="shared" si="8"/>
        <v>444676.65338805324</v>
      </c>
      <c r="F70">
        <f t="shared" si="9"/>
        <v>662799.15363592957</v>
      </c>
      <c r="G70">
        <f t="shared" si="10"/>
        <v>798147.8836211391</v>
      </c>
      <c r="H70">
        <f t="shared" si="11"/>
        <v>56.142059443429119</v>
      </c>
      <c r="I70">
        <f t="shared" si="12"/>
        <v>1.1018185441689256E-2</v>
      </c>
      <c r="J70">
        <f t="shared" si="12"/>
        <v>1.0363838472957482E-2</v>
      </c>
    </row>
    <row r="71" spans="1:10">
      <c r="A71">
        <v>8.5500000000000003E-3</v>
      </c>
      <c r="B71">
        <v>598570</v>
      </c>
      <c r="C71">
        <v>58.24</v>
      </c>
      <c r="E71" s="1">
        <f t="shared" si="8"/>
        <v>308069.43003636424</v>
      </c>
      <c r="F71">
        <f t="shared" si="9"/>
        <v>515804.46613816742</v>
      </c>
      <c r="G71">
        <f t="shared" si="10"/>
        <v>600800.31708630966</v>
      </c>
      <c r="H71">
        <f t="shared" si="11"/>
        <v>59.151812694014041</v>
      </c>
      <c r="I71">
        <f t="shared" si="12"/>
        <v>3.7260756240868405E-3</v>
      </c>
      <c r="J71">
        <f t="shared" si="12"/>
        <v>1.5656124553812475E-2</v>
      </c>
    </row>
    <row r="72" spans="1:10">
      <c r="A72">
        <v>5.3499999999999997E-3</v>
      </c>
      <c r="B72">
        <v>439590</v>
      </c>
      <c r="C72">
        <v>59.79</v>
      </c>
      <c r="E72" s="1">
        <f t="shared" si="8"/>
        <v>200558.71164666108</v>
      </c>
      <c r="F72">
        <f t="shared" si="9"/>
        <v>383386.21743984928</v>
      </c>
      <c r="G72">
        <f t="shared" si="10"/>
        <v>432676.3091968451</v>
      </c>
      <c r="H72">
        <f t="shared" si="11"/>
        <v>62.384833247007784</v>
      </c>
      <c r="I72">
        <f t="shared" si="12"/>
        <v>1.5727588896824077E-2</v>
      </c>
      <c r="J72">
        <f t="shared" si="12"/>
        <v>4.3399117695396963E-2</v>
      </c>
    </row>
    <row r="73" spans="1:10">
      <c r="A73">
        <v>3.32E-3</v>
      </c>
      <c r="B73">
        <v>319520</v>
      </c>
      <c r="C73">
        <v>61.38</v>
      </c>
      <c r="E73" s="1">
        <f t="shared" si="8"/>
        <v>133449.07187475343</v>
      </c>
      <c r="F73">
        <f t="shared" si="9"/>
        <v>271102.95391824882</v>
      </c>
      <c r="G73">
        <f t="shared" si="10"/>
        <v>302167.94404342968</v>
      </c>
      <c r="H73">
        <f t="shared" si="11"/>
        <v>63.791513598455104</v>
      </c>
      <c r="I73">
        <f t="shared" si="12"/>
        <v>5.4306634816506993E-2</v>
      </c>
      <c r="J73">
        <f t="shared" si="12"/>
        <v>3.9288263252771287E-2</v>
      </c>
    </row>
    <row r="74" spans="1:10">
      <c r="A74">
        <v>2.0699999999999998E-3</v>
      </c>
      <c r="B74">
        <v>229330</v>
      </c>
      <c r="C74">
        <v>63</v>
      </c>
      <c r="E74" s="1">
        <f t="shared" si="8"/>
        <v>95408.070528994387</v>
      </c>
      <c r="F74">
        <f t="shared" si="9"/>
        <v>192861.99047813256</v>
      </c>
      <c r="G74">
        <f t="shared" si="10"/>
        <v>215170.73986314418</v>
      </c>
      <c r="H74">
        <f t="shared" si="11"/>
        <v>63.678578052089392</v>
      </c>
      <c r="I74">
        <f t="shared" si="12"/>
        <v>6.1741857309797345E-2</v>
      </c>
      <c r="J74">
        <f t="shared" si="12"/>
        <v>1.0771080191895115E-2</v>
      </c>
    </row>
    <row r="75" spans="1:10">
      <c r="A75">
        <v>1.2899999999999999E-3</v>
      </c>
      <c r="B75">
        <v>163310</v>
      </c>
      <c r="C75">
        <v>64.650000000000006</v>
      </c>
      <c r="E75" s="1">
        <f t="shared" si="8"/>
        <v>67845.407788949786</v>
      </c>
      <c r="F75">
        <f t="shared" si="9"/>
        <v>141565.52455011904</v>
      </c>
      <c r="G75">
        <f t="shared" si="10"/>
        <v>156983.42937775073</v>
      </c>
      <c r="H75">
        <f t="shared" si="11"/>
        <v>64.393886649955903</v>
      </c>
      <c r="I75">
        <f t="shared" si="12"/>
        <v>3.8739640084803587E-2</v>
      </c>
      <c r="J75">
        <f t="shared" si="12"/>
        <v>3.9615367369544166E-3</v>
      </c>
    </row>
    <row r="76" spans="1:10">
      <c r="A76" s="1">
        <v>8.0500000000000005E-4</v>
      </c>
      <c r="B76">
        <v>116250</v>
      </c>
      <c r="C76">
        <v>66.28</v>
      </c>
      <c r="E76" s="1">
        <f t="shared" si="8"/>
        <v>44025.580358381412</v>
      </c>
      <c r="F76">
        <f t="shared" si="9"/>
        <v>104426.34660792284</v>
      </c>
      <c r="G76">
        <f t="shared" si="10"/>
        <v>113327.46177238038</v>
      </c>
      <c r="H76">
        <f t="shared" si="11"/>
        <v>67.139976190279398</v>
      </c>
      <c r="I76">
        <f t="shared" si="12"/>
        <v>2.5140113785975207E-2</v>
      </c>
      <c r="J76">
        <f t="shared" si="12"/>
        <v>1.2974897258289033E-2</v>
      </c>
    </row>
    <row r="77" spans="1:10">
      <c r="A77" s="1">
        <v>5.0000000000000001E-4</v>
      </c>
      <c r="B77">
        <v>81740</v>
      </c>
      <c r="C77">
        <v>67.95</v>
      </c>
      <c r="E77" s="1">
        <f t="shared" si="8"/>
        <v>26199.945774327542</v>
      </c>
      <c r="F77">
        <f t="shared" si="9"/>
        <v>73731.046441827348</v>
      </c>
      <c r="G77">
        <f t="shared" si="10"/>
        <v>78247.711583052733</v>
      </c>
      <c r="H77">
        <f t="shared" si="11"/>
        <v>70.437593788518512</v>
      </c>
      <c r="I77">
        <f t="shared" si="12"/>
        <v>4.2724350586582666E-2</v>
      </c>
    </row>
    <row r="78" spans="1:10">
      <c r="A78">
        <v>0.2</v>
      </c>
      <c r="B78" s="1">
        <v>3026700</v>
      </c>
      <c r="C78">
        <v>66.41</v>
      </c>
      <c r="E78" s="1">
        <f t="shared" si="8"/>
        <v>2634095.6546372501</v>
      </c>
      <c r="F78">
        <f t="shared" si="9"/>
        <v>2754279.5580946924</v>
      </c>
      <c r="G78">
        <f t="shared" si="10"/>
        <v>3811104.2759175636</v>
      </c>
      <c r="H78">
        <f t="shared" si="11"/>
        <v>46.277730041332809</v>
      </c>
      <c r="I78">
        <f t="shared" si="12"/>
        <v>0.25916155414066921</v>
      </c>
    </row>
    <row r="79" spans="1:10">
      <c r="A79">
        <v>0.12479999999999999</v>
      </c>
      <c r="B79" s="1">
        <v>2700400</v>
      </c>
      <c r="C79">
        <v>58.75</v>
      </c>
      <c r="E79" s="1">
        <f t="shared" si="8"/>
        <v>2033906.753835252</v>
      </c>
      <c r="F79">
        <f t="shared" si="9"/>
        <v>2292832.3321748222</v>
      </c>
      <c r="G79">
        <f t="shared" si="10"/>
        <v>3064939.931999139</v>
      </c>
      <c r="H79">
        <f t="shared" si="11"/>
        <v>48.424674117809403</v>
      </c>
      <c r="I79">
        <f t="shared" si="12"/>
        <v>0.13499479040110318</v>
      </c>
      <c r="J79">
        <f t="shared" si="12"/>
        <v>0.17575022778196761</v>
      </c>
    </row>
    <row r="80" spans="1:10">
      <c r="A80">
        <v>7.7600000000000002E-2</v>
      </c>
      <c r="B80" s="1">
        <v>2182800</v>
      </c>
      <c r="C80">
        <v>56.54</v>
      </c>
      <c r="E80" s="1">
        <f t="shared" si="8"/>
        <v>1441087.7125340337</v>
      </c>
      <c r="F80">
        <f t="shared" si="9"/>
        <v>1870384.3643988415</v>
      </c>
      <c r="G80">
        <f t="shared" si="10"/>
        <v>2361158.9243005714</v>
      </c>
      <c r="H80">
        <f t="shared" si="11"/>
        <v>52.386583468267844</v>
      </c>
      <c r="I80">
        <f t="shared" si="12"/>
        <v>8.1711070322783325E-2</v>
      </c>
      <c r="J80">
        <f t="shared" si="12"/>
        <v>7.3459790090770347E-2</v>
      </c>
    </row>
    <row r="81" spans="1:10">
      <c r="A81">
        <v>4.8399999999999999E-2</v>
      </c>
      <c r="B81" s="1">
        <v>1681600</v>
      </c>
      <c r="C81">
        <v>56.18</v>
      </c>
      <c r="E81" s="1">
        <f t="shared" si="8"/>
        <v>988723.91024653334</v>
      </c>
      <c r="F81">
        <f t="shared" si="9"/>
        <v>1425930.2429065553</v>
      </c>
      <c r="G81">
        <f t="shared" si="10"/>
        <v>1735180.6903976146</v>
      </c>
      <c r="H81">
        <f t="shared" si="11"/>
        <v>55.2629983098306</v>
      </c>
      <c r="I81">
        <f t="shared" si="12"/>
        <v>3.1862922453386427E-2</v>
      </c>
      <c r="J81">
        <f t="shared" si="12"/>
        <v>1.6322564794756137E-2</v>
      </c>
    </row>
    <row r="82" spans="1:10">
      <c r="A82">
        <v>3.0120000000000001E-2</v>
      </c>
      <c r="B82" s="1">
        <v>1265100</v>
      </c>
      <c r="C82">
        <v>56.82</v>
      </c>
      <c r="E82" s="1">
        <f t="shared" si="8"/>
        <v>713213.78860685695</v>
      </c>
      <c r="F82">
        <f t="shared" si="9"/>
        <v>1044887.6526512995</v>
      </c>
      <c r="G82">
        <f t="shared" si="10"/>
        <v>1265094.5082965498</v>
      </c>
      <c r="H82">
        <f t="shared" si="11"/>
        <v>55.683546972816501</v>
      </c>
      <c r="I82">
        <f t="shared" si="12"/>
        <v>4.3409243934978403E-6</v>
      </c>
      <c r="J82">
        <f t="shared" si="12"/>
        <v>2.0000933248565635E-2</v>
      </c>
    </row>
    <row r="83" spans="1:10">
      <c r="A83">
        <v>1.8759999999999999E-2</v>
      </c>
      <c r="B83">
        <v>938140</v>
      </c>
      <c r="C83">
        <v>57.86</v>
      </c>
      <c r="E83" s="1">
        <f t="shared" si="8"/>
        <v>541241.15193711023</v>
      </c>
      <c r="F83">
        <f t="shared" si="9"/>
        <v>783709.70342715387</v>
      </c>
      <c r="G83">
        <f t="shared" si="10"/>
        <v>952440.48832254473</v>
      </c>
      <c r="H83">
        <f t="shared" si="11"/>
        <v>55.37048566837516</v>
      </c>
      <c r="I83">
        <f t="shared" si="12"/>
        <v>1.5243448016868192E-2</v>
      </c>
      <c r="J83">
        <f t="shared" si="12"/>
        <v>4.3026518002503275E-2</v>
      </c>
    </row>
    <row r="84" spans="1:10">
      <c r="A84">
        <v>1.1679999999999999E-2</v>
      </c>
      <c r="B84">
        <v>689840</v>
      </c>
      <c r="C84">
        <v>59.14</v>
      </c>
      <c r="E84" s="1">
        <f t="shared" si="8"/>
        <v>396979.23002253956</v>
      </c>
      <c r="F84">
        <f t="shared" si="9"/>
        <v>610453.02603555273</v>
      </c>
      <c r="G84">
        <f t="shared" si="10"/>
        <v>728179.51499973657</v>
      </c>
      <c r="H84">
        <f t="shared" si="11"/>
        <v>56.963943298179167</v>
      </c>
      <c r="I84">
        <f t="shared" si="12"/>
        <v>5.5577402005880447E-2</v>
      </c>
      <c r="J84">
        <f t="shared" si="12"/>
        <v>3.6795006794400294E-2</v>
      </c>
    </row>
    <row r="85" spans="1:10">
      <c r="A85">
        <v>7.28E-3</v>
      </c>
      <c r="B85">
        <v>504060</v>
      </c>
      <c r="C85">
        <v>60.49</v>
      </c>
      <c r="E85" s="1">
        <f t="shared" si="8"/>
        <v>266718.17432894185</v>
      </c>
      <c r="F85">
        <f t="shared" si="9"/>
        <v>468992.40214429994</v>
      </c>
      <c r="G85">
        <f t="shared" si="10"/>
        <v>539529.84883734153</v>
      </c>
      <c r="H85">
        <f t="shared" si="11"/>
        <v>60.372907586860407</v>
      </c>
      <c r="I85">
        <f t="shared" si="12"/>
        <v>7.0368307021667131E-2</v>
      </c>
      <c r="J85">
        <f t="shared" si="12"/>
        <v>1.9357317430913365E-3</v>
      </c>
    </row>
    <row r="86" spans="1:10">
      <c r="A86">
        <v>4.5199999999999997E-3</v>
      </c>
      <c r="B86">
        <v>365390</v>
      </c>
      <c r="C86">
        <v>61.85</v>
      </c>
      <c r="E86" s="1">
        <f t="shared" si="8"/>
        <v>172291.05230532427</v>
      </c>
      <c r="F86">
        <f t="shared" si="9"/>
        <v>340225.47327128571</v>
      </c>
      <c r="G86">
        <f t="shared" si="10"/>
        <v>381362.79232136207</v>
      </c>
      <c r="H86">
        <f t="shared" si="11"/>
        <v>63.142229082112024</v>
      </c>
      <c r="I86">
        <f t="shared" si="12"/>
        <v>4.3714366352013104E-2</v>
      </c>
      <c r="J86">
        <f t="shared" si="12"/>
        <v>2.0892952014745721E-2</v>
      </c>
    </row>
    <row r="87" spans="1:10">
      <c r="A87">
        <v>2.8300000000000001E-3</v>
      </c>
      <c r="B87">
        <v>263650</v>
      </c>
      <c r="C87">
        <v>63.24</v>
      </c>
      <c r="E87" s="1">
        <f t="shared" si="8"/>
        <v>118455.81358338181</v>
      </c>
      <c r="F87">
        <f t="shared" si="9"/>
        <v>240977.43344282178</v>
      </c>
      <c r="G87">
        <f t="shared" si="10"/>
        <v>268517.97556288575</v>
      </c>
      <c r="H87">
        <f t="shared" si="11"/>
        <v>63.822933225658367</v>
      </c>
      <c r="I87">
        <f t="shared" si="12"/>
        <v>1.8463779870607825E-2</v>
      </c>
      <c r="J87">
        <f t="shared" si="12"/>
        <v>9.2177929420993905E-3</v>
      </c>
    </row>
    <row r="88" spans="1:10">
      <c r="A88">
        <v>1.7600000000000001E-3</v>
      </c>
      <c r="B88">
        <v>188630</v>
      </c>
      <c r="C88">
        <v>64.64</v>
      </c>
      <c r="E88" s="1">
        <f t="shared" si="8"/>
        <v>85392.707139370934</v>
      </c>
      <c r="F88">
        <f t="shared" si="9"/>
        <v>172862.06057893901</v>
      </c>
      <c r="G88">
        <f t="shared" si="10"/>
        <v>192803.54358825242</v>
      </c>
      <c r="H88">
        <f t="shared" si="11"/>
        <v>63.71093468223053</v>
      </c>
      <c r="I88">
        <f t="shared" si="12"/>
        <v>2.2125555787798432E-2</v>
      </c>
      <c r="J88">
        <f t="shared" si="12"/>
        <v>1.4372916425889089E-2</v>
      </c>
    </row>
    <row r="89" spans="1:10">
      <c r="A89">
        <v>1.1000000000000001E-3</v>
      </c>
      <c r="B89">
        <v>134050</v>
      </c>
      <c r="C89">
        <v>66.05</v>
      </c>
      <c r="E89" s="1">
        <f t="shared" si="8"/>
        <v>59358.200618033887</v>
      </c>
      <c r="F89">
        <f t="shared" si="9"/>
        <v>128022.28821909758</v>
      </c>
      <c r="G89">
        <f t="shared" si="10"/>
        <v>141113.79188961102</v>
      </c>
      <c r="H89">
        <f t="shared" si="11"/>
        <v>65.124957438199047</v>
      </c>
      <c r="I89">
        <f t="shared" si="12"/>
        <v>5.2695202458866247E-2</v>
      </c>
      <c r="J89">
        <f t="shared" si="12"/>
        <v>1.4005186401225589E-2</v>
      </c>
    </row>
    <row r="90" spans="1:10">
      <c r="A90" s="1">
        <v>6.8400000000000004E-4</v>
      </c>
      <c r="B90">
        <v>94560</v>
      </c>
      <c r="C90">
        <v>67.510000000000005</v>
      </c>
      <c r="E90" s="1">
        <f t="shared" si="8"/>
        <v>37048.977736432505</v>
      </c>
      <c r="F90">
        <f t="shared" si="9"/>
        <v>93235.613331738568</v>
      </c>
      <c r="G90">
        <f t="shared" si="10"/>
        <v>100326.99708782346</v>
      </c>
      <c r="H90">
        <f t="shared" si="11"/>
        <v>68.328642315019536</v>
      </c>
      <c r="I90">
        <f t="shared" si="12"/>
        <v>6.0987701859385152E-2</v>
      </c>
      <c r="J90">
        <f t="shared" si="12"/>
        <v>1.2126237816909064E-2</v>
      </c>
    </row>
    <row r="91" spans="1:10">
      <c r="A91" s="1">
        <v>4.28E-4</v>
      </c>
      <c r="B91">
        <v>66115</v>
      </c>
      <c r="C91">
        <v>68.98</v>
      </c>
      <c r="E91" s="1">
        <f t="shared" si="8"/>
        <v>22097.964430354197</v>
      </c>
      <c r="F91">
        <f t="shared" si="9"/>
        <v>65157.945865110545</v>
      </c>
      <c r="G91">
        <f t="shared" si="10"/>
        <v>68803.182639510764</v>
      </c>
      <c r="H91">
        <f t="shared" si="11"/>
        <v>71.265911301074937</v>
      </c>
      <c r="I91">
        <f t="shared" si="12"/>
        <v>4.0659194426541083E-2</v>
      </c>
      <c r="J91">
        <f t="shared" si="12"/>
        <v>3.3138754727093829E-2</v>
      </c>
    </row>
    <row r="92" spans="1:10">
      <c r="A92" s="1">
        <v>2.656E-4</v>
      </c>
      <c r="B92">
        <v>45732</v>
      </c>
      <c r="C92">
        <v>70.510000000000005</v>
      </c>
      <c r="E92" s="1">
        <f t="shared" si="8"/>
        <v>13745.253174573851</v>
      </c>
      <c r="F92">
        <f t="shared" si="9"/>
        <v>43930.596640786978</v>
      </c>
      <c r="G92">
        <f t="shared" si="10"/>
        <v>46030.743053405698</v>
      </c>
      <c r="H92">
        <f t="shared" si="11"/>
        <v>72.625847434860532</v>
      </c>
      <c r="I92">
        <f t="shared" si="12"/>
        <v>6.5324729599776626E-3</v>
      </c>
      <c r="J92">
        <f t="shared" si="12"/>
        <v>3.0007763932215666E-2</v>
      </c>
    </row>
    <row r="93" spans="1:10">
      <c r="A93" s="1">
        <v>1.6559999999999999E-4</v>
      </c>
      <c r="B93">
        <v>31277</v>
      </c>
      <c r="C93">
        <v>72.09</v>
      </c>
      <c r="E93" s="1">
        <f t="shared" si="8"/>
        <v>9200.8862584304316</v>
      </c>
      <c r="F93">
        <f t="shared" si="9"/>
        <v>29860.116551259463</v>
      </c>
      <c r="G93">
        <f t="shared" si="10"/>
        <v>31245.525573998162</v>
      </c>
      <c r="H93">
        <f t="shared" si="11"/>
        <v>72.874209660540274</v>
      </c>
      <c r="I93">
        <f t="shared" si="12"/>
        <v>1.0063121783367285E-3</v>
      </c>
      <c r="J93">
        <f t="shared" si="12"/>
        <v>1.0878203086978363E-2</v>
      </c>
    </row>
    <row r="94" spans="1:10">
      <c r="A94" s="1">
        <v>1.032E-4</v>
      </c>
      <c r="B94">
        <v>21258</v>
      </c>
      <c r="C94">
        <v>73.7</v>
      </c>
      <c r="E94" s="1">
        <f t="shared" si="8"/>
        <v>6058.7036681814152</v>
      </c>
      <c r="F94">
        <f t="shared" si="9"/>
        <v>20603.014580889489</v>
      </c>
      <c r="G94">
        <f t="shared" si="10"/>
        <v>21475.383581188482</v>
      </c>
      <c r="H94">
        <f t="shared" si="11"/>
        <v>73.613035872816198</v>
      </c>
      <c r="I94">
        <f t="shared" si="12"/>
        <v>1.022596580997657E-2</v>
      </c>
      <c r="J94">
        <f t="shared" si="12"/>
        <v>1.1799745886540687E-3</v>
      </c>
    </row>
    <row r="95" spans="1:10">
      <c r="A95" s="1">
        <v>6.4399999999999993E-5</v>
      </c>
      <c r="B95">
        <v>14429</v>
      </c>
      <c r="C95">
        <v>75.290000000000006</v>
      </c>
      <c r="E95" s="1">
        <f t="shared" si="8"/>
        <v>3704.5013672669602</v>
      </c>
      <c r="F95">
        <f t="shared" si="9"/>
        <v>14135.313826009175</v>
      </c>
      <c r="G95">
        <f t="shared" si="10"/>
        <v>14612.680361242728</v>
      </c>
      <c r="H95">
        <f t="shared" si="11"/>
        <v>75.314521168641051</v>
      </c>
      <c r="I95">
        <f t="shared" si="12"/>
        <v>1.2729943949180705E-2</v>
      </c>
      <c r="J95">
        <f t="shared" si="12"/>
        <v>3.2568958216289351E-4</v>
      </c>
    </row>
    <row r="96" spans="1:10">
      <c r="A96" s="1">
        <v>4.0000000000000003E-5</v>
      </c>
      <c r="B96">
        <v>9680.2999999999993</v>
      </c>
      <c r="C96">
        <v>76.900000000000006</v>
      </c>
      <c r="E96" s="1">
        <f t="shared" si="8"/>
        <v>2203.812496967872</v>
      </c>
      <c r="F96">
        <f t="shared" si="9"/>
        <v>9430.3628252492108</v>
      </c>
      <c r="G96">
        <f t="shared" si="10"/>
        <v>9684.447972787817</v>
      </c>
      <c r="H96">
        <f t="shared" si="11"/>
        <v>76.846420240561059</v>
      </c>
      <c r="I96">
        <f t="shared" si="12"/>
        <v>4.2849630567417412E-4</v>
      </c>
      <c r="J96">
        <f t="shared" si="12"/>
        <v>6.9674589647524628E-4</v>
      </c>
    </row>
  </sheetData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6"/>
  <sheetViews>
    <sheetView topLeftCell="G1" zoomScale="85" zoomScaleNormal="85" workbookViewId="0">
      <selection activeCell="R11" sqref="R11"/>
    </sheetView>
  </sheetViews>
  <sheetFormatPr defaultRowHeight="14.4"/>
  <cols>
    <col min="13" max="13" width="13.77734375" customWidth="1"/>
  </cols>
  <sheetData>
    <row r="1" spans="1:19">
      <c r="A1" t="s">
        <v>19</v>
      </c>
      <c r="B1" t="s">
        <v>20</v>
      </c>
      <c r="C1" t="s">
        <v>21</v>
      </c>
      <c r="E1" t="s">
        <v>27</v>
      </c>
      <c r="F1" t="s">
        <v>28</v>
      </c>
      <c r="G1" t="s">
        <v>25</v>
      </c>
      <c r="H1" t="s">
        <v>24</v>
      </c>
      <c r="I1" t="s">
        <v>30</v>
      </c>
      <c r="J1" t="s">
        <v>31</v>
      </c>
      <c r="L1" t="s">
        <v>0</v>
      </c>
      <c r="M1" s="6">
        <f t="shared" ref="M1:M10" si="0">10^R1</f>
        <v>101389014.28010687</v>
      </c>
      <c r="N1" t="s">
        <v>9</v>
      </c>
      <c r="O1" s="1">
        <f>10^P1</f>
        <v>1E-4</v>
      </c>
      <c r="P1">
        <v>-4</v>
      </c>
      <c r="Q1" s="1">
        <f>M1*O1</f>
        <v>10138.901428010688</v>
      </c>
      <c r="R1">
        <v>8.0059909007961707</v>
      </c>
      <c r="S1">
        <f>4/9</f>
        <v>0.44444444444444442</v>
      </c>
    </row>
    <row r="2" spans="1:19">
      <c r="A2">
        <v>30000</v>
      </c>
      <c r="B2" s="1">
        <v>216770000</v>
      </c>
      <c r="C2">
        <v>16.96</v>
      </c>
      <c r="E2" s="1">
        <f t="shared" ref="E2:E65" si="1">($M$1*A2^2*$O$1^2)/(1+A2^2*$O$1^2)+($M$2*A2^2*$O$2^2)/(1+A2^2*$O$2^2)+($M$3*A2^2*$O$3^2)/(1+A2^2*$O$3^2)+($M$4*A2^2*$O$4^2)/(1+A2^2*$O$4^2)+($M$5*A2^2*$O$5^2)/(1+A2^2*$O$5^2)+($M$6*A2^2*$O$6^2)/(1+A2^2*$O$6^2)+($M$7*A2^2*$O$7^2)/(1+A2^2*$O$7^2)+($M$8*A2^2*$O$8^2)/(1+A2^2*$O$8^2)+($M$9*A2^2*$O$9^2)/(1+A2^2*$O$9^2)+($M$10*A2^2*$O$10^2)/(1+A2^2*$O$10^2)</f>
        <v>212829492.93490383</v>
      </c>
      <c r="F2">
        <f t="shared" ref="F2:F65" si="2">($M$1*A2*$O$1)/(1+A2^2*$O$1^2)+($M$2*A2*$O$2)/(1+A2^2*$O$2^2)+($M$3*A2*$O$3)/(1+A2^2*$O$3^2)+($M$4*A2*$O$4)/(1+A2^2*$O$4^2)+($M$5*A2*$O$5)/(1+A2^2*$O$5^2)+($M$6*A2*$O$6)/(1+A2^2*$O$6^2)+($M$7*A2*$O$7)/(1+A2^2*$O$7^2)+($M$8*A2*$O$8)/(1+A2^2*$O$8^2)+($M$9*A2*$O$9)/(1+A2^2*$O$9^2)+($M$10*A2*$O$10)/(1+A2^2*$O$10^2)</f>
        <v>32333487.704674948</v>
      </c>
      <c r="G2">
        <f>(E2^2+F2^2)^0.5</f>
        <v>215271566.84076196</v>
      </c>
      <c r="H2">
        <f>DEGREES(ATAN(F2/E2))</f>
        <v>8.6384358220373674</v>
      </c>
      <c r="I2">
        <f>ABS((G2-B2)/B2)</f>
        <v>6.9125485963834497E-3</v>
      </c>
      <c r="J2">
        <f>ABS((H2-C2)/C2)</f>
        <v>0.4906582652100609</v>
      </c>
      <c r="L2" t="s">
        <v>1</v>
      </c>
      <c r="M2" s="6">
        <f t="shared" si="0"/>
        <v>53780130.355447546</v>
      </c>
      <c r="N2" t="s">
        <v>10</v>
      </c>
      <c r="O2" s="1">
        <f t="shared" ref="O2:O10" si="3">10^P2</f>
        <v>1E-3</v>
      </c>
      <c r="P2">
        <v>-3</v>
      </c>
      <c r="Q2" s="1">
        <f t="shared" ref="Q2:Q10" si="4">M2*O2</f>
        <v>53780.130355447545</v>
      </c>
      <c r="R2">
        <v>7.7306218505571023</v>
      </c>
    </row>
    <row r="3" spans="1:19">
      <c r="A3">
        <v>18720</v>
      </c>
      <c r="B3" s="1">
        <v>196370000</v>
      </c>
      <c r="C3">
        <v>17.75</v>
      </c>
      <c r="E3" s="1">
        <f t="shared" si="1"/>
        <v>200365463.8719455</v>
      </c>
      <c r="F3">
        <f t="shared" si="2"/>
        <v>45203558.247505337</v>
      </c>
      <c r="G3">
        <f t="shared" ref="G3:G66" si="5">(E3^2+F3^2)^0.5</f>
        <v>205401267.74403197</v>
      </c>
      <c r="H3">
        <f t="shared" ref="H3:H66" si="6">DEGREES(ATAN(F3/E3))</f>
        <v>12.713402182418113</v>
      </c>
      <c r="I3">
        <f t="shared" ref="I3:J66" si="7">ABS((G3-B3)/B3)</f>
        <v>4.5991076763415829E-2</v>
      </c>
      <c r="J3">
        <f t="shared" si="7"/>
        <v>0.2837519897229232</v>
      </c>
      <c r="L3" t="s">
        <v>2</v>
      </c>
      <c r="M3" s="6">
        <f t="shared" si="0"/>
        <v>35848389.411344804</v>
      </c>
      <c r="N3" t="s">
        <v>11</v>
      </c>
      <c r="O3" s="1">
        <f t="shared" si="3"/>
        <v>0.01</v>
      </c>
      <c r="P3">
        <v>-2</v>
      </c>
      <c r="Q3" s="1">
        <f t="shared" si="4"/>
        <v>358483.89411344804</v>
      </c>
      <c r="R3">
        <v>7.5544696485539395</v>
      </c>
    </row>
    <row r="4" spans="1:19">
      <c r="A4">
        <v>11640</v>
      </c>
      <c r="B4" s="1">
        <v>178170000</v>
      </c>
      <c r="C4">
        <v>18.55</v>
      </c>
      <c r="E4" s="1">
        <f t="shared" si="1"/>
        <v>179577239.50743201</v>
      </c>
      <c r="F4">
        <f t="shared" si="2"/>
        <v>55026930.66172684</v>
      </c>
      <c r="G4">
        <f t="shared" si="5"/>
        <v>187818923.55979493</v>
      </c>
      <c r="H4">
        <f t="shared" si="6"/>
        <v>17.036366604664646</v>
      </c>
      <c r="I4">
        <f t="shared" si="7"/>
        <v>5.4155713979878388E-2</v>
      </c>
      <c r="J4">
        <f t="shared" si="7"/>
        <v>8.1597487619156556E-2</v>
      </c>
      <c r="L4" t="s">
        <v>3</v>
      </c>
      <c r="M4" s="6">
        <f t="shared" si="0"/>
        <v>18908921.411846165</v>
      </c>
      <c r="N4" t="s">
        <v>12</v>
      </c>
      <c r="O4" s="1">
        <f t="shared" si="3"/>
        <v>0.1</v>
      </c>
      <c r="P4">
        <v>-1</v>
      </c>
      <c r="Q4" s="1">
        <f t="shared" si="4"/>
        <v>1890892.1411846166</v>
      </c>
      <c r="R4">
        <v>7.2766667568596883</v>
      </c>
    </row>
    <row r="5" spans="1:19">
      <c r="A5">
        <v>7260</v>
      </c>
      <c r="B5" s="1">
        <v>160950000</v>
      </c>
      <c r="C5">
        <v>19.260000000000002</v>
      </c>
      <c r="E5" s="1">
        <f t="shared" si="1"/>
        <v>155626081.25361907</v>
      </c>
      <c r="F5">
        <f t="shared" si="2"/>
        <v>55993000.085887149</v>
      </c>
      <c r="G5">
        <f t="shared" si="5"/>
        <v>165392542.83363628</v>
      </c>
      <c r="H5">
        <f t="shared" si="6"/>
        <v>19.788319266901322</v>
      </c>
      <c r="I5">
        <f t="shared" si="7"/>
        <v>2.7602005800784615E-2</v>
      </c>
      <c r="J5">
        <f t="shared" si="7"/>
        <v>2.7430906900380077E-2</v>
      </c>
      <c r="L5" t="s">
        <v>4</v>
      </c>
      <c r="M5" s="6">
        <f t="shared" si="0"/>
        <v>8843690.0430164058</v>
      </c>
      <c r="N5" t="s">
        <v>13</v>
      </c>
      <c r="O5" s="1">
        <f t="shared" si="3"/>
        <v>1</v>
      </c>
      <c r="P5">
        <v>0</v>
      </c>
      <c r="Q5" s="1">
        <f t="shared" si="4"/>
        <v>8843690.0430164058</v>
      </c>
      <c r="R5">
        <v>6.9466335128566357</v>
      </c>
    </row>
    <row r="6" spans="1:19">
      <c r="A6">
        <v>4518</v>
      </c>
      <c r="B6" s="1">
        <v>145000000</v>
      </c>
      <c r="C6">
        <v>20.11</v>
      </c>
      <c r="E6" s="1">
        <f t="shared" si="1"/>
        <v>136297667.80178595</v>
      </c>
      <c r="F6">
        <f t="shared" si="2"/>
        <v>50226807.162202522</v>
      </c>
      <c r="G6">
        <f t="shared" si="5"/>
        <v>145257655.24031797</v>
      </c>
      <c r="H6">
        <f t="shared" si="6"/>
        <v>20.229255344147543</v>
      </c>
      <c r="I6">
        <f t="shared" si="7"/>
        <v>1.7769326918480725E-3</v>
      </c>
      <c r="J6">
        <f t="shared" si="7"/>
        <v>5.9301513748156757E-3</v>
      </c>
      <c r="L6" t="s">
        <v>5</v>
      </c>
      <c r="M6" s="6">
        <f t="shared" si="0"/>
        <v>3210053.3626815118</v>
      </c>
      <c r="N6" t="s">
        <v>14</v>
      </c>
      <c r="O6" s="1">
        <f t="shared" si="3"/>
        <v>10</v>
      </c>
      <c r="P6">
        <v>1</v>
      </c>
      <c r="Q6" s="1">
        <f t="shared" si="4"/>
        <v>32100533.626815118</v>
      </c>
      <c r="R6">
        <v>6.5065122520078287</v>
      </c>
    </row>
    <row r="7" spans="1:19">
      <c r="A7">
        <v>2814</v>
      </c>
      <c r="B7" s="1">
        <v>130100000</v>
      </c>
      <c r="C7">
        <v>20.87</v>
      </c>
      <c r="E7" s="1">
        <f t="shared" si="1"/>
        <v>123003387.96488148</v>
      </c>
      <c r="F7">
        <f t="shared" si="2"/>
        <v>44748910.440765098</v>
      </c>
      <c r="G7">
        <f t="shared" si="5"/>
        <v>130890406.20486578</v>
      </c>
      <c r="H7">
        <f t="shared" si="6"/>
        <v>19.991501107779666</v>
      </c>
      <c r="I7">
        <f t="shared" si="7"/>
        <v>6.0753743648407641E-3</v>
      </c>
      <c r="J7">
        <f t="shared" si="7"/>
        <v>4.2093861630107109E-2</v>
      </c>
      <c r="L7" t="s">
        <v>6</v>
      </c>
      <c r="M7" s="6">
        <f t="shared" si="0"/>
        <v>846749.93601248541</v>
      </c>
      <c r="N7" t="s">
        <v>15</v>
      </c>
      <c r="O7" s="1">
        <f t="shared" si="3"/>
        <v>100</v>
      </c>
      <c r="P7">
        <v>2</v>
      </c>
      <c r="Q7" s="1">
        <f t="shared" si="4"/>
        <v>84674993.601248547</v>
      </c>
      <c r="R7">
        <v>5.9277551724977418</v>
      </c>
    </row>
    <row r="8" spans="1:19">
      <c r="A8">
        <v>1752</v>
      </c>
      <c r="B8" s="1">
        <v>116330000</v>
      </c>
      <c r="C8">
        <v>21.54</v>
      </c>
      <c r="E8" s="1">
        <f t="shared" si="1"/>
        <v>111326497.07846417</v>
      </c>
      <c r="F8">
        <f t="shared" si="2"/>
        <v>42540386.852088556</v>
      </c>
      <c r="G8">
        <f t="shared" si="5"/>
        <v>119177487.24187231</v>
      </c>
      <c r="H8">
        <f t="shared" si="6"/>
        <v>20.912993934567627</v>
      </c>
      <c r="I8">
        <f t="shared" si="7"/>
        <v>2.4477669061053132E-2</v>
      </c>
      <c r="J8">
        <f t="shared" si="7"/>
        <v>2.9108916686739653E-2</v>
      </c>
      <c r="L8" t="s">
        <v>7</v>
      </c>
      <c r="M8" s="6">
        <f t="shared" si="0"/>
        <v>174303.09290497532</v>
      </c>
      <c r="N8" t="s">
        <v>16</v>
      </c>
      <c r="O8" s="1">
        <f t="shared" si="3"/>
        <v>1000</v>
      </c>
      <c r="P8">
        <v>3</v>
      </c>
      <c r="Q8" s="1">
        <f t="shared" si="4"/>
        <v>174303092.90497532</v>
      </c>
      <c r="R8">
        <v>5.2413050934762939</v>
      </c>
    </row>
    <row r="9" spans="1:19">
      <c r="A9">
        <v>1092</v>
      </c>
      <c r="B9" s="1">
        <v>103970000</v>
      </c>
      <c r="C9">
        <v>22.48</v>
      </c>
      <c r="E9" s="1">
        <f t="shared" si="1"/>
        <v>98004993.996275723</v>
      </c>
      <c r="F9">
        <f t="shared" si="2"/>
        <v>41164529.894587234</v>
      </c>
      <c r="G9">
        <f t="shared" si="5"/>
        <v>106299093.92677064</v>
      </c>
      <c r="H9">
        <f t="shared" si="6"/>
        <v>22.783614527667698</v>
      </c>
      <c r="I9">
        <f t="shared" si="7"/>
        <v>2.2401595910076393E-2</v>
      </c>
      <c r="J9">
        <f t="shared" si="7"/>
        <v>1.3505984326854875E-2</v>
      </c>
      <c r="L9" t="s">
        <v>8</v>
      </c>
      <c r="M9" s="6">
        <f t="shared" si="0"/>
        <v>23507.306265558036</v>
      </c>
      <c r="N9" t="s">
        <v>17</v>
      </c>
      <c r="O9" s="1">
        <f t="shared" si="3"/>
        <v>10000</v>
      </c>
      <c r="P9">
        <v>4</v>
      </c>
      <c r="Q9" s="1">
        <f t="shared" si="4"/>
        <v>235073062.65558037</v>
      </c>
      <c r="R9">
        <v>4.3712028655762349</v>
      </c>
    </row>
    <row r="10" spans="1:19">
      <c r="A10">
        <v>678</v>
      </c>
      <c r="B10" s="1">
        <v>92144000</v>
      </c>
      <c r="C10">
        <v>23.25</v>
      </c>
      <c r="E10" s="1">
        <f t="shared" si="1"/>
        <v>84492349.485129535</v>
      </c>
      <c r="F10">
        <f t="shared" si="2"/>
        <v>37289897.43410147</v>
      </c>
      <c r="G10">
        <f t="shared" si="5"/>
        <v>92355257.414849296</v>
      </c>
      <c r="H10">
        <f t="shared" si="6"/>
        <v>23.813810976046387</v>
      </c>
      <c r="I10">
        <f t="shared" si="7"/>
        <v>2.2926876937108898E-3</v>
      </c>
      <c r="J10">
        <f t="shared" si="7"/>
        <v>2.4249934453608041E-2</v>
      </c>
      <c r="L10" t="s">
        <v>23</v>
      </c>
      <c r="M10" s="6">
        <f t="shared" si="0"/>
        <v>3724.964016429245</v>
      </c>
      <c r="N10" t="s">
        <v>22</v>
      </c>
      <c r="O10" s="1">
        <f t="shared" si="3"/>
        <v>100000</v>
      </c>
      <c r="P10">
        <v>5</v>
      </c>
      <c r="Q10" s="1">
        <f t="shared" si="4"/>
        <v>372496401.64292449</v>
      </c>
      <c r="R10">
        <v>3.5711220817711036</v>
      </c>
    </row>
    <row r="11" spans="1:19">
      <c r="A11">
        <v>424.2</v>
      </c>
      <c r="B11" s="1">
        <v>81158000</v>
      </c>
      <c r="C11">
        <v>24.05</v>
      </c>
      <c r="E11" s="1">
        <f t="shared" si="1"/>
        <v>74345257.002888039</v>
      </c>
      <c r="F11">
        <f t="shared" si="2"/>
        <v>32100635.722941294</v>
      </c>
      <c r="G11">
        <f t="shared" si="5"/>
        <v>80979429.811788917</v>
      </c>
      <c r="H11">
        <f t="shared" si="6"/>
        <v>23.35361748585153</v>
      </c>
      <c r="I11">
        <f t="shared" si="7"/>
        <v>2.200278323900089E-3</v>
      </c>
      <c r="J11">
        <f t="shared" si="7"/>
        <v>2.8955613893907325E-2</v>
      </c>
    </row>
    <row r="12" spans="1:19">
      <c r="A12">
        <v>264.60000000000002</v>
      </c>
      <c r="B12" s="1">
        <v>71607000</v>
      </c>
      <c r="C12">
        <v>24.84</v>
      </c>
      <c r="E12" s="1">
        <f t="shared" si="1"/>
        <v>66941812.381848283</v>
      </c>
      <c r="F12">
        <f t="shared" si="2"/>
        <v>28583162.674448624</v>
      </c>
      <c r="G12">
        <f t="shared" si="5"/>
        <v>72788758.977197632</v>
      </c>
      <c r="H12">
        <f t="shared" si="6"/>
        <v>23.121764612502819</v>
      </c>
      <c r="I12">
        <f t="shared" si="7"/>
        <v>1.6503400187099476E-2</v>
      </c>
      <c r="J12">
        <f t="shared" si="7"/>
        <v>6.917211704900085E-2</v>
      </c>
      <c r="L12" t="s">
        <v>29</v>
      </c>
      <c r="M12" s="4">
        <f>SUM(I2:I96)+SUM(J2:J96)</f>
        <v>7.2300842213208032</v>
      </c>
    </row>
    <row r="13" spans="1:19">
      <c r="A13">
        <v>164.4</v>
      </c>
      <c r="B13" s="1">
        <v>62602000</v>
      </c>
      <c r="C13">
        <v>25.75</v>
      </c>
      <c r="E13" s="1">
        <f t="shared" si="1"/>
        <v>59550391.079129942</v>
      </c>
      <c r="F13">
        <f t="shared" si="2"/>
        <v>27393442.288475253</v>
      </c>
      <c r="G13">
        <f t="shared" si="5"/>
        <v>65548834.910235763</v>
      </c>
      <c r="H13">
        <f t="shared" si="6"/>
        <v>24.702638594674927</v>
      </c>
      <c r="I13">
        <f t="shared" si="7"/>
        <v>4.7072536184718738E-2</v>
      </c>
      <c r="J13">
        <f t="shared" si="7"/>
        <v>4.0674229333012561E-2</v>
      </c>
    </row>
    <row r="14" spans="1:19">
      <c r="A14">
        <v>102.6</v>
      </c>
      <c r="B14" s="1">
        <v>54863000</v>
      </c>
      <c r="C14">
        <v>26.81</v>
      </c>
      <c r="E14" s="1">
        <f t="shared" si="1"/>
        <v>50787242.5054809</v>
      </c>
      <c r="F14">
        <f t="shared" si="2"/>
        <v>26333827.65317563</v>
      </c>
      <c r="G14">
        <f t="shared" si="5"/>
        <v>57208517.549204886</v>
      </c>
      <c r="H14">
        <f t="shared" si="6"/>
        <v>27.407310403058542</v>
      </c>
      <c r="I14">
        <f t="shared" si="7"/>
        <v>4.27522656290193E-2</v>
      </c>
      <c r="J14">
        <f t="shared" si="7"/>
        <v>2.2279388402034438E-2</v>
      </c>
    </row>
    <row r="15" spans="1:19">
      <c r="A15">
        <v>64.2</v>
      </c>
      <c r="B15" s="1">
        <v>47757000</v>
      </c>
      <c r="C15">
        <v>27.75</v>
      </c>
      <c r="E15" s="1">
        <f t="shared" si="1"/>
        <v>42248783.799257755</v>
      </c>
      <c r="F15">
        <f t="shared" si="2"/>
        <v>23405249.5955824</v>
      </c>
      <c r="G15">
        <f t="shared" si="5"/>
        <v>48298710.553677671</v>
      </c>
      <c r="H15">
        <f t="shared" si="6"/>
        <v>28.985854465350382</v>
      </c>
      <c r="I15">
        <f t="shared" si="7"/>
        <v>1.1343060780150986E-2</v>
      </c>
      <c r="J15">
        <f t="shared" si="7"/>
        <v>4.4535296048662416E-2</v>
      </c>
    </row>
    <row r="16" spans="1:19">
      <c r="A16">
        <v>39.840000000000003</v>
      </c>
      <c r="B16" s="1">
        <v>41293000</v>
      </c>
      <c r="C16">
        <v>28.76</v>
      </c>
      <c r="E16" s="1">
        <f t="shared" si="1"/>
        <v>35882021.2084416</v>
      </c>
      <c r="F16">
        <f t="shared" si="2"/>
        <v>19563800.420153949</v>
      </c>
      <c r="G16">
        <f t="shared" si="5"/>
        <v>40868835.717238978</v>
      </c>
      <c r="H16">
        <f t="shared" si="6"/>
        <v>28.600353716722193</v>
      </c>
      <c r="I16">
        <f t="shared" si="7"/>
        <v>1.0272062644056437E-2</v>
      </c>
      <c r="J16">
        <f t="shared" si="7"/>
        <v>5.5509834241240863E-3</v>
      </c>
    </row>
    <row r="17" spans="1:10">
      <c r="A17">
        <v>24.84</v>
      </c>
      <c r="B17" s="1">
        <v>35753000</v>
      </c>
      <c r="C17">
        <v>29.72</v>
      </c>
      <c r="E17" s="1">
        <f t="shared" si="1"/>
        <v>31476630.923217833</v>
      </c>
      <c r="F17">
        <f t="shared" si="2"/>
        <v>16893510.109147515</v>
      </c>
      <c r="G17">
        <f t="shared" si="5"/>
        <v>35723507.359781213</v>
      </c>
      <c r="H17">
        <f t="shared" si="6"/>
        <v>28.222458572486101</v>
      </c>
      <c r="I17">
        <f t="shared" si="7"/>
        <v>8.2489973481349524E-4</v>
      </c>
      <c r="J17">
        <f t="shared" si="7"/>
        <v>5.0388338745420529E-2</v>
      </c>
    </row>
    <row r="18" spans="1:10">
      <c r="A18">
        <v>15.48</v>
      </c>
      <c r="B18" s="1">
        <v>31055000</v>
      </c>
      <c r="C18">
        <v>30.95</v>
      </c>
      <c r="E18" s="1">
        <f t="shared" si="1"/>
        <v>27258624.192472659</v>
      </c>
      <c r="F18">
        <f t="shared" si="2"/>
        <v>15617438.092724342</v>
      </c>
      <c r="G18">
        <f t="shared" si="5"/>
        <v>31415552.92282046</v>
      </c>
      <c r="H18">
        <f t="shared" si="6"/>
        <v>29.809933908258035</v>
      </c>
      <c r="I18">
        <f t="shared" si="7"/>
        <v>1.1610140808902271E-2</v>
      </c>
      <c r="J18">
        <f t="shared" si="7"/>
        <v>3.6835738020741977E-2</v>
      </c>
    </row>
    <row r="19" spans="1:10">
      <c r="A19">
        <v>9.66</v>
      </c>
      <c r="B19" s="1">
        <v>26864000</v>
      </c>
      <c r="C19">
        <v>32</v>
      </c>
      <c r="E19" s="1">
        <f t="shared" si="1"/>
        <v>22472005.791893054</v>
      </c>
      <c r="F19">
        <f t="shared" si="2"/>
        <v>14437065.546556</v>
      </c>
      <c r="G19">
        <f t="shared" si="5"/>
        <v>26709921.488211628</v>
      </c>
      <c r="H19">
        <f t="shared" si="6"/>
        <v>32.718582477619648</v>
      </c>
      <c r="I19">
        <f t="shared" si="7"/>
        <v>5.7355014811037806E-3</v>
      </c>
      <c r="J19">
        <f t="shared" si="7"/>
        <v>2.245570242561401E-2</v>
      </c>
    </row>
    <row r="20" spans="1:10">
      <c r="A20">
        <v>6</v>
      </c>
      <c r="B20" s="1">
        <v>23122000</v>
      </c>
      <c r="C20">
        <v>33.19</v>
      </c>
      <c r="E20" s="1">
        <f t="shared" si="1"/>
        <v>17997982.779282473</v>
      </c>
      <c r="F20">
        <f t="shared" si="2"/>
        <v>12357900.277601238</v>
      </c>
      <c r="G20">
        <f t="shared" si="5"/>
        <v>21832202.898344573</v>
      </c>
      <c r="H20">
        <f t="shared" si="6"/>
        <v>34.474542446771771</v>
      </c>
      <c r="I20">
        <f t="shared" si="7"/>
        <v>5.578224641706718E-2</v>
      </c>
      <c r="J20">
        <f t="shared" si="7"/>
        <v>3.8702694991617159E-2</v>
      </c>
    </row>
    <row r="21" spans="1:10">
      <c r="A21">
        <v>1250</v>
      </c>
      <c r="B21" s="1">
        <v>114480000</v>
      </c>
      <c r="C21">
        <v>22.67</v>
      </c>
      <c r="E21" s="1">
        <f t="shared" si="1"/>
        <v>101982746.47490893</v>
      </c>
      <c r="F21">
        <f t="shared" si="2"/>
        <v>41721091.69707419</v>
      </c>
      <c r="G21">
        <f t="shared" si="5"/>
        <v>110186796.2641678</v>
      </c>
      <c r="H21">
        <f t="shared" si="6"/>
        <v>22.249445844392415</v>
      </c>
      <c r="I21">
        <f t="shared" si="7"/>
        <v>3.7501779663104466E-2</v>
      </c>
      <c r="J21">
        <f t="shared" si="7"/>
        <v>1.8551131698614311E-2</v>
      </c>
    </row>
    <row r="22" spans="1:10">
      <c r="A22">
        <v>780</v>
      </c>
      <c r="B22" s="1">
        <v>100430000</v>
      </c>
      <c r="C22">
        <v>23.61</v>
      </c>
      <c r="E22" s="1">
        <f t="shared" si="1"/>
        <v>88232735.521536797</v>
      </c>
      <c r="F22">
        <f t="shared" si="2"/>
        <v>38717178.880488575</v>
      </c>
      <c r="G22">
        <f t="shared" si="5"/>
        <v>96353700.282226905</v>
      </c>
      <c r="H22">
        <f t="shared" si="6"/>
        <v>23.692222433378269</v>
      </c>
      <c r="I22">
        <f t="shared" si="7"/>
        <v>4.0588466770617296E-2</v>
      </c>
      <c r="J22">
        <f t="shared" si="7"/>
        <v>3.482525767821684E-3</v>
      </c>
    </row>
    <row r="23" spans="1:10">
      <c r="A23">
        <v>485</v>
      </c>
      <c r="B23" s="1">
        <v>88209000</v>
      </c>
      <c r="C23">
        <v>24.44</v>
      </c>
      <c r="E23" s="1">
        <f t="shared" si="1"/>
        <v>76868740.401186436</v>
      </c>
      <c r="F23">
        <f t="shared" si="2"/>
        <v>33520742.218568213</v>
      </c>
      <c r="G23">
        <f t="shared" si="5"/>
        <v>83859664.975175604</v>
      </c>
      <c r="H23">
        <f t="shared" si="6"/>
        <v>23.560941543671287</v>
      </c>
      <c r="I23">
        <f t="shared" si="7"/>
        <v>4.9307157147506442E-2</v>
      </c>
      <c r="J23">
        <f t="shared" si="7"/>
        <v>3.5968021944710063E-2</v>
      </c>
    </row>
    <row r="24" spans="1:10">
      <c r="A24">
        <v>302.5</v>
      </c>
      <c r="B24" s="1">
        <v>77330000</v>
      </c>
      <c r="C24">
        <v>25.23</v>
      </c>
      <c r="E24" s="1">
        <f t="shared" si="1"/>
        <v>68908298.451702937</v>
      </c>
      <c r="F24">
        <f t="shared" si="2"/>
        <v>29306789.471833892</v>
      </c>
      <c r="G24">
        <f t="shared" si="5"/>
        <v>74881516.44201231</v>
      </c>
      <c r="H24">
        <f t="shared" si="6"/>
        <v>23.040112917742146</v>
      </c>
      <c r="I24">
        <f t="shared" si="7"/>
        <v>3.166279009424143E-2</v>
      </c>
      <c r="J24">
        <f t="shared" si="7"/>
        <v>8.6796951338004538E-2</v>
      </c>
    </row>
    <row r="25" spans="1:10">
      <c r="A25">
        <v>188.25</v>
      </c>
      <c r="B25" s="1">
        <v>67655000</v>
      </c>
      <c r="C25">
        <v>25.97</v>
      </c>
      <c r="E25" s="1">
        <f t="shared" si="1"/>
        <v>61792927.605056629</v>
      </c>
      <c r="F25">
        <f t="shared" si="2"/>
        <v>27587937.992420338</v>
      </c>
      <c r="G25">
        <f t="shared" si="5"/>
        <v>67671709.189863071</v>
      </c>
      <c r="H25">
        <f t="shared" si="6"/>
        <v>24.058748501790856</v>
      </c>
      <c r="I25">
        <f t="shared" si="7"/>
        <v>2.4697642248275585E-4</v>
      </c>
      <c r="J25">
        <f t="shared" si="7"/>
        <v>7.3594589842477603E-2</v>
      </c>
    </row>
    <row r="26" spans="1:10">
      <c r="A26">
        <v>117.25</v>
      </c>
      <c r="B26" s="1">
        <v>58898000</v>
      </c>
      <c r="C26">
        <v>26.77</v>
      </c>
      <c r="E26" s="1">
        <f t="shared" si="1"/>
        <v>53369791.358591862</v>
      </c>
      <c r="F26">
        <f t="shared" si="2"/>
        <v>26787717.775034737</v>
      </c>
      <c r="G26">
        <f t="shared" si="5"/>
        <v>59715294.969166301</v>
      </c>
      <c r="H26">
        <f t="shared" si="6"/>
        <v>26.653291820706912</v>
      </c>
      <c r="I26">
        <f t="shared" si="7"/>
        <v>1.387644689405924E-2</v>
      </c>
      <c r="J26">
        <f t="shared" si="7"/>
        <v>4.3596630292524457E-3</v>
      </c>
    </row>
    <row r="27" spans="1:10">
      <c r="A27">
        <v>73</v>
      </c>
      <c r="B27" s="1">
        <v>51146000</v>
      </c>
      <c r="C27">
        <v>27.53</v>
      </c>
      <c r="E27" s="1">
        <f t="shared" si="1"/>
        <v>44413863.917986408</v>
      </c>
      <c r="F27">
        <f t="shared" si="2"/>
        <v>24385205.684950195</v>
      </c>
      <c r="G27">
        <f t="shared" si="5"/>
        <v>50667835.600336656</v>
      </c>
      <c r="H27">
        <f t="shared" si="6"/>
        <v>28.768763036484408</v>
      </c>
      <c r="I27">
        <f t="shared" si="7"/>
        <v>9.3490087135522631E-3</v>
      </c>
      <c r="J27">
        <f t="shared" si="7"/>
        <v>4.4996841136375122E-2</v>
      </c>
    </row>
    <row r="28" spans="1:10">
      <c r="A28">
        <v>45.5</v>
      </c>
      <c r="B28" s="1">
        <v>44211000</v>
      </c>
      <c r="C28">
        <v>28.38</v>
      </c>
      <c r="E28" s="1">
        <f t="shared" si="1"/>
        <v>37397192.691911682</v>
      </c>
      <c r="F28">
        <f t="shared" si="2"/>
        <v>20582490.674369771</v>
      </c>
      <c r="G28">
        <f t="shared" si="5"/>
        <v>42687105.12082649</v>
      </c>
      <c r="H28">
        <f t="shared" si="6"/>
        <v>28.827299673442539</v>
      </c>
      <c r="I28">
        <f t="shared" si="7"/>
        <v>3.4468681531146315E-2</v>
      </c>
      <c r="J28">
        <f t="shared" si="7"/>
        <v>1.5761087859145175E-2</v>
      </c>
    </row>
    <row r="29" spans="1:10">
      <c r="A29">
        <v>28.25</v>
      </c>
      <c r="B29" s="1">
        <v>38063000</v>
      </c>
      <c r="C29">
        <v>29.32</v>
      </c>
      <c r="E29" s="1">
        <f t="shared" si="1"/>
        <v>32587493.463196788</v>
      </c>
      <c r="F29">
        <f t="shared" si="2"/>
        <v>17455623.97930482</v>
      </c>
      <c r="G29">
        <f t="shared" si="5"/>
        <v>36968142.213543467</v>
      </c>
      <c r="H29">
        <f t="shared" si="6"/>
        <v>28.17590993471056</v>
      </c>
      <c r="I29">
        <f t="shared" si="7"/>
        <v>2.8764358733061841E-2</v>
      </c>
      <c r="J29">
        <f t="shared" si="7"/>
        <v>3.9020807138111867E-2</v>
      </c>
    </row>
    <row r="30" spans="1:10">
      <c r="A30">
        <v>17.675000000000001</v>
      </c>
      <c r="B30" s="1">
        <v>32625000</v>
      </c>
      <c r="C30">
        <v>30.26</v>
      </c>
      <c r="E30" s="1">
        <f t="shared" si="1"/>
        <v>28500708.52996961</v>
      </c>
      <c r="F30">
        <f t="shared" si="2"/>
        <v>15895168.550726099</v>
      </c>
      <c r="G30">
        <f t="shared" si="5"/>
        <v>32633522.181435987</v>
      </c>
      <c r="H30">
        <f t="shared" si="6"/>
        <v>29.148903926578662</v>
      </c>
      <c r="I30">
        <f t="shared" si="7"/>
        <v>2.6121628922566603E-4</v>
      </c>
      <c r="J30">
        <f t="shared" si="7"/>
        <v>3.671831042370588E-2</v>
      </c>
    </row>
    <row r="31" spans="1:10">
      <c r="A31">
        <v>11.025</v>
      </c>
      <c r="B31" s="1">
        <v>27846000</v>
      </c>
      <c r="C31">
        <v>31.18</v>
      </c>
      <c r="E31" s="1">
        <f t="shared" si="1"/>
        <v>23840879.388691004</v>
      </c>
      <c r="F31">
        <f t="shared" si="2"/>
        <v>14844584.097035205</v>
      </c>
      <c r="G31">
        <f t="shared" si="5"/>
        <v>28084679.22266626</v>
      </c>
      <c r="H31">
        <f t="shared" si="6"/>
        <v>31.90856235491605</v>
      </c>
      <c r="I31">
        <f t="shared" si="7"/>
        <v>8.5714006559742817E-3</v>
      </c>
      <c r="J31">
        <f t="shared" si="7"/>
        <v>2.336633594984126E-2</v>
      </c>
    </row>
    <row r="32" spans="1:10">
      <c r="A32">
        <v>6.85</v>
      </c>
      <c r="B32" s="1">
        <v>23665000</v>
      </c>
      <c r="C32">
        <v>32.22</v>
      </c>
      <c r="E32" s="1">
        <f t="shared" si="1"/>
        <v>19125720.752473012</v>
      </c>
      <c r="F32">
        <f t="shared" si="2"/>
        <v>13010145.464576524</v>
      </c>
      <c r="G32">
        <f t="shared" si="5"/>
        <v>23131300.856437318</v>
      </c>
      <c r="H32">
        <f t="shared" si="6"/>
        <v>34.225237602254673</v>
      </c>
      <c r="I32">
        <f t="shared" si="7"/>
        <v>2.2552256224917893E-2</v>
      </c>
      <c r="J32">
        <f t="shared" si="7"/>
        <v>6.2235803918518746E-2</v>
      </c>
    </row>
    <row r="33" spans="1:10">
      <c r="A33">
        <v>4.2750000000000004</v>
      </c>
      <c r="B33" s="1">
        <v>20014000</v>
      </c>
      <c r="C33">
        <v>33.32</v>
      </c>
      <c r="E33" s="1">
        <f t="shared" si="1"/>
        <v>15629618.509179069</v>
      </c>
      <c r="F33">
        <f t="shared" si="2"/>
        <v>10675933.735457325</v>
      </c>
      <c r="G33">
        <f t="shared" si="5"/>
        <v>18927771.550458569</v>
      </c>
      <c r="H33">
        <f t="shared" si="6"/>
        <v>34.335336517464746</v>
      </c>
      <c r="I33">
        <f t="shared" si="7"/>
        <v>5.4273431075318825E-2</v>
      </c>
      <c r="J33">
        <f t="shared" si="7"/>
        <v>3.0472284437717472E-2</v>
      </c>
    </row>
    <row r="34" spans="1:10">
      <c r="A34">
        <v>2.6749999999999998</v>
      </c>
      <c r="B34" s="1">
        <v>16837000</v>
      </c>
      <c r="C34">
        <v>34.49</v>
      </c>
      <c r="E34" s="1">
        <f t="shared" si="1"/>
        <v>13301893.228023447</v>
      </c>
      <c r="F34">
        <f t="shared" si="2"/>
        <v>8873353.4627154265</v>
      </c>
      <c r="G34">
        <f t="shared" si="5"/>
        <v>15989895.719610553</v>
      </c>
      <c r="H34">
        <f t="shared" si="6"/>
        <v>33.70624079573404</v>
      </c>
      <c r="I34">
        <f t="shared" si="7"/>
        <v>5.0312067493582392E-2</v>
      </c>
      <c r="J34">
        <f t="shared" si="7"/>
        <v>2.272424483229812E-2</v>
      </c>
    </row>
    <row r="35" spans="1:10">
      <c r="A35">
        <v>1.66</v>
      </c>
      <c r="B35" s="1">
        <v>14080000</v>
      </c>
      <c r="C35">
        <v>35.67</v>
      </c>
      <c r="E35" s="1">
        <f t="shared" si="1"/>
        <v>11252697.756758081</v>
      </c>
      <c r="F35">
        <f t="shared" si="2"/>
        <v>7862584.2080604918</v>
      </c>
      <c r="G35">
        <f t="shared" si="5"/>
        <v>13727470.168745244</v>
      </c>
      <c r="H35">
        <f t="shared" si="6"/>
        <v>34.943109566623484</v>
      </c>
      <c r="I35">
        <f t="shared" si="7"/>
        <v>2.5037630060707108E-2</v>
      </c>
      <c r="J35">
        <f t="shared" si="7"/>
        <v>2.0378201103911347E-2</v>
      </c>
    </row>
    <row r="36" spans="1:10">
      <c r="A36">
        <v>1.0349999999999999</v>
      </c>
      <c r="B36" s="1">
        <v>11697000</v>
      </c>
      <c r="C36">
        <v>36.950000000000003</v>
      </c>
      <c r="E36" s="1">
        <f t="shared" si="1"/>
        <v>9006781.9422251582</v>
      </c>
      <c r="F36">
        <f t="shared" si="2"/>
        <v>7108340.5972481053</v>
      </c>
      <c r="G36">
        <f t="shared" si="5"/>
        <v>11473910.710881393</v>
      </c>
      <c r="H36">
        <f t="shared" si="6"/>
        <v>38.281239868603492</v>
      </c>
      <c r="I36">
        <f t="shared" si="7"/>
        <v>1.9072350954826588E-2</v>
      </c>
      <c r="J36">
        <f t="shared" si="7"/>
        <v>3.6028142587374551E-2</v>
      </c>
    </row>
    <row r="37" spans="1:10">
      <c r="A37">
        <v>0.64500000000000002</v>
      </c>
      <c r="B37" s="1">
        <v>9641200</v>
      </c>
      <c r="C37">
        <v>38.340000000000003</v>
      </c>
      <c r="E37" s="1">
        <f t="shared" si="1"/>
        <v>6860896.3500185525</v>
      </c>
      <c r="F37">
        <f t="shared" si="2"/>
        <v>6014716.7747854991</v>
      </c>
      <c r="G37">
        <f t="shared" si="5"/>
        <v>9124073.4656503052</v>
      </c>
      <c r="H37">
        <f t="shared" si="6"/>
        <v>41.239953888689833</v>
      </c>
      <c r="I37">
        <f t="shared" si="7"/>
        <v>5.3637154539859649E-2</v>
      </c>
      <c r="J37">
        <f t="shared" si="7"/>
        <v>7.563781660641182E-2</v>
      </c>
    </row>
    <row r="38" spans="1:10">
      <c r="A38">
        <v>0.40250000000000002</v>
      </c>
      <c r="B38" s="1">
        <v>7917800</v>
      </c>
      <c r="C38">
        <v>39.75</v>
      </c>
      <c r="E38" s="1">
        <f t="shared" si="1"/>
        <v>5335346.9664225727</v>
      </c>
      <c r="F38">
        <f t="shared" si="2"/>
        <v>4765803.5951065663</v>
      </c>
      <c r="G38">
        <f t="shared" si="5"/>
        <v>7153936.7595223552</v>
      </c>
      <c r="H38">
        <f t="shared" si="6"/>
        <v>41.772851187714004</v>
      </c>
      <c r="I38">
        <f t="shared" si="7"/>
        <v>9.6474177230751579E-2</v>
      </c>
      <c r="J38">
        <f t="shared" si="7"/>
        <v>5.0889338055698202E-2</v>
      </c>
    </row>
    <row r="39" spans="1:10">
      <c r="A39">
        <v>0.25</v>
      </c>
      <c r="B39" s="1">
        <v>6499500</v>
      </c>
      <c r="C39">
        <v>41.18</v>
      </c>
      <c r="E39" s="1">
        <f t="shared" si="1"/>
        <v>4346472.4837809252</v>
      </c>
      <c r="F39">
        <f t="shared" si="2"/>
        <v>3800333.7816595985</v>
      </c>
      <c r="G39">
        <f t="shared" si="5"/>
        <v>5773591.5948643154</v>
      </c>
      <c r="H39">
        <f t="shared" si="6"/>
        <v>41.164792280862812</v>
      </c>
      <c r="I39">
        <f t="shared" si="7"/>
        <v>0.11168680746760284</v>
      </c>
      <c r="J39">
        <f t="shared" si="7"/>
        <v>3.6929866773160091E-4</v>
      </c>
    </row>
    <row r="40" spans="1:10">
      <c r="A40">
        <v>50</v>
      </c>
      <c r="B40" s="1">
        <v>47570000</v>
      </c>
      <c r="C40">
        <v>29.19</v>
      </c>
      <c r="E40" s="1">
        <f t="shared" si="1"/>
        <v>38586462.555453435</v>
      </c>
      <c r="F40">
        <f t="shared" si="2"/>
        <v>21348316.013701286</v>
      </c>
      <c r="G40">
        <f t="shared" si="5"/>
        <v>44098363.792370625</v>
      </c>
      <c r="H40">
        <f t="shared" si="6"/>
        <v>28.953966314322727</v>
      </c>
      <c r="I40">
        <f t="shared" si="7"/>
        <v>7.2979529275370505E-2</v>
      </c>
      <c r="J40">
        <f t="shared" si="7"/>
        <v>8.0861146172413155E-3</v>
      </c>
    </row>
    <row r="41" spans="1:10">
      <c r="A41">
        <v>31.2</v>
      </c>
      <c r="B41" s="1">
        <v>40041000</v>
      </c>
      <c r="C41">
        <v>30.57</v>
      </c>
      <c r="E41" s="1">
        <f t="shared" si="1"/>
        <v>33473668.803854208</v>
      </c>
      <c r="F41">
        <f t="shared" si="2"/>
        <v>17974842.504960656</v>
      </c>
      <c r="G41">
        <f t="shared" si="5"/>
        <v>37994492.578112721</v>
      </c>
      <c r="H41">
        <f t="shared" si="6"/>
        <v>28.235110748301931</v>
      </c>
      <c r="I41">
        <f t="shared" si="7"/>
        <v>5.1110297492252404E-2</v>
      </c>
      <c r="J41">
        <f t="shared" si="7"/>
        <v>7.637845115139251E-2</v>
      </c>
    </row>
    <row r="42" spans="1:10">
      <c r="A42">
        <v>19.399999999999999</v>
      </c>
      <c r="B42" s="1">
        <v>33771000</v>
      </c>
      <c r="C42">
        <v>31.63</v>
      </c>
      <c r="E42" s="1">
        <f t="shared" si="1"/>
        <v>29338836.847162593</v>
      </c>
      <c r="F42">
        <f t="shared" si="2"/>
        <v>16114371.500172818</v>
      </c>
      <c r="G42">
        <f t="shared" si="5"/>
        <v>33472978.899255551</v>
      </c>
      <c r="H42">
        <f t="shared" si="6"/>
        <v>28.77781453057769</v>
      </c>
      <c r="I42">
        <f t="shared" si="7"/>
        <v>8.8247638726851024E-3</v>
      </c>
      <c r="J42">
        <f t="shared" si="7"/>
        <v>9.0173426159415412E-2</v>
      </c>
    </row>
    <row r="43" spans="1:10">
      <c r="A43">
        <v>12.1</v>
      </c>
      <c r="B43" s="1">
        <v>28445000</v>
      </c>
      <c r="C43">
        <v>32.56</v>
      </c>
      <c r="E43" s="1">
        <f t="shared" si="1"/>
        <v>24802276.63363947</v>
      </c>
      <c r="F43">
        <f t="shared" si="2"/>
        <v>15086810.22336515</v>
      </c>
      <c r="G43">
        <f t="shared" si="5"/>
        <v>29030411.105036277</v>
      </c>
      <c r="H43">
        <f t="shared" si="6"/>
        <v>31.311450081886715</v>
      </c>
      <c r="I43">
        <f t="shared" si="7"/>
        <v>2.0580457199376949E-2</v>
      </c>
      <c r="J43">
        <f t="shared" si="7"/>
        <v>3.8346127706182037E-2</v>
      </c>
    </row>
    <row r="44" spans="1:10">
      <c r="A44">
        <v>7.53</v>
      </c>
      <c r="B44" s="1">
        <v>23915000</v>
      </c>
      <c r="C44">
        <v>33.5</v>
      </c>
      <c r="E44" s="1">
        <f t="shared" si="1"/>
        <v>19995451.48614404</v>
      </c>
      <c r="F44">
        <f t="shared" si="2"/>
        <v>13449695.087458368</v>
      </c>
      <c r="G44">
        <f t="shared" si="5"/>
        <v>24097974.563857883</v>
      </c>
      <c r="H44">
        <f t="shared" si="6"/>
        <v>33.926265274526045</v>
      </c>
      <c r="I44">
        <f t="shared" si="7"/>
        <v>7.6510375855272095E-3</v>
      </c>
      <c r="J44">
        <f t="shared" si="7"/>
        <v>1.272433655301628E-2</v>
      </c>
    </row>
    <row r="45" spans="1:10">
      <c r="A45">
        <v>4.6900000000000004</v>
      </c>
      <c r="B45" s="1">
        <v>20032000</v>
      </c>
      <c r="C45">
        <v>34.43</v>
      </c>
      <c r="E45" s="1">
        <f t="shared" si="1"/>
        <v>16205187.32536356</v>
      </c>
      <c r="F45">
        <f t="shared" si="2"/>
        <v>11120598.065173702</v>
      </c>
      <c r="G45">
        <f t="shared" si="5"/>
        <v>19653900.314626329</v>
      </c>
      <c r="H45">
        <f t="shared" si="6"/>
        <v>34.459352632863038</v>
      </c>
      <c r="I45">
        <f t="shared" si="7"/>
        <v>1.8874784613302283E-2</v>
      </c>
      <c r="J45">
        <f t="shared" si="7"/>
        <v>8.5253072503740338E-4</v>
      </c>
    </row>
    <row r="46" spans="1:10">
      <c r="A46">
        <v>2.92</v>
      </c>
      <c r="B46" s="1">
        <v>16706000</v>
      </c>
      <c r="C46">
        <v>35.39</v>
      </c>
      <c r="E46" s="1">
        <f t="shared" si="1"/>
        <v>13686513.784504924</v>
      </c>
      <c r="F46">
        <f t="shared" si="2"/>
        <v>9143641.0207288172</v>
      </c>
      <c r="G46">
        <f t="shared" si="5"/>
        <v>16459855.123584716</v>
      </c>
      <c r="H46">
        <f t="shared" si="6"/>
        <v>33.745962115947457</v>
      </c>
      <c r="I46">
        <f t="shared" si="7"/>
        <v>1.4733920532460454E-2</v>
      </c>
      <c r="J46">
        <f t="shared" si="7"/>
        <v>4.6454870981987681E-2</v>
      </c>
    </row>
    <row r="47" spans="1:10">
      <c r="A47">
        <v>1.82</v>
      </c>
      <c r="B47" s="1">
        <v>13859000</v>
      </c>
      <c r="C47">
        <v>36.4</v>
      </c>
      <c r="E47" s="1">
        <f t="shared" si="1"/>
        <v>11659892.37956536</v>
      </c>
      <c r="F47">
        <f t="shared" si="2"/>
        <v>8012616.9871408381</v>
      </c>
      <c r="G47">
        <f t="shared" si="5"/>
        <v>14147618.926365817</v>
      </c>
      <c r="H47">
        <f t="shared" si="6"/>
        <v>34.496645639614506</v>
      </c>
      <c r="I47">
        <f t="shared" si="7"/>
        <v>2.0825378913761235E-2</v>
      </c>
      <c r="J47">
        <f t="shared" si="7"/>
        <v>5.2289954955645396E-2</v>
      </c>
    </row>
    <row r="48" spans="1:10">
      <c r="A48">
        <v>1.1299999999999999</v>
      </c>
      <c r="B48" s="1">
        <v>11448000</v>
      </c>
      <c r="C48">
        <v>37.47</v>
      </c>
      <c r="E48" s="1">
        <f t="shared" si="1"/>
        <v>9435976.4592054095</v>
      </c>
      <c r="F48">
        <f t="shared" si="2"/>
        <v>7265573.6532943808</v>
      </c>
      <c r="G48">
        <f t="shared" si="5"/>
        <v>11909081.083363406</v>
      </c>
      <c r="H48">
        <f t="shared" si="6"/>
        <v>37.59578237456715</v>
      </c>
      <c r="I48">
        <f t="shared" si="7"/>
        <v>4.02761253811501E-2</v>
      </c>
      <c r="J48">
        <f t="shared" si="7"/>
        <v>3.3568821608527242E-3</v>
      </c>
    </row>
    <row r="49" spans="1:10">
      <c r="A49">
        <v>0.70699999999999996</v>
      </c>
      <c r="B49" s="1">
        <v>9400600</v>
      </c>
      <c r="C49">
        <v>38.630000000000003</v>
      </c>
      <c r="E49" s="1">
        <f t="shared" si="1"/>
        <v>7238376.3367564939</v>
      </c>
      <c r="F49">
        <f t="shared" si="2"/>
        <v>6254940.9274321375</v>
      </c>
      <c r="G49">
        <f t="shared" si="5"/>
        <v>9566523.8199767191</v>
      </c>
      <c r="H49">
        <f t="shared" si="6"/>
        <v>40.831473927154072</v>
      </c>
      <c r="I49">
        <f t="shared" si="7"/>
        <v>1.7650343592613141E-2</v>
      </c>
      <c r="J49">
        <f t="shared" si="7"/>
        <v>5.6988711549419334E-2</v>
      </c>
    </row>
    <row r="50" spans="1:10">
      <c r="A50">
        <v>0.441</v>
      </c>
      <c r="B50" s="1">
        <v>7682800</v>
      </c>
      <c r="C50">
        <v>39.82</v>
      </c>
      <c r="E50" s="1">
        <f t="shared" si="1"/>
        <v>5578224.9564620359</v>
      </c>
      <c r="F50">
        <f t="shared" si="2"/>
        <v>4995511.2801335603</v>
      </c>
      <c r="G50">
        <f t="shared" si="5"/>
        <v>7488105.6759929294</v>
      </c>
      <c r="H50">
        <f t="shared" si="6"/>
        <v>41.84564703094847</v>
      </c>
      <c r="I50">
        <f t="shared" si="7"/>
        <v>2.5341584319137637E-2</v>
      </c>
      <c r="J50">
        <f t="shared" si="7"/>
        <v>5.0870091184039921E-2</v>
      </c>
    </row>
    <row r="51" spans="1:10">
      <c r="A51">
        <v>0.27400000000000002</v>
      </c>
      <c r="B51" s="1">
        <v>6246700</v>
      </c>
      <c r="C51">
        <v>41.07</v>
      </c>
      <c r="E51" s="1">
        <f t="shared" si="1"/>
        <v>4511935.8650334943</v>
      </c>
      <c r="F51">
        <f t="shared" si="2"/>
        <v>3952759.4921566257</v>
      </c>
      <c r="G51">
        <f t="shared" si="5"/>
        <v>5998489.2142113457</v>
      </c>
      <c r="H51">
        <f t="shared" si="6"/>
        <v>41.220541643152238</v>
      </c>
      <c r="I51">
        <f t="shared" si="7"/>
        <v>3.9734705650768302E-2</v>
      </c>
      <c r="J51">
        <f t="shared" si="7"/>
        <v>3.6654892415933218E-3</v>
      </c>
    </row>
    <row r="52" spans="1:10">
      <c r="A52">
        <v>0.17100000000000001</v>
      </c>
      <c r="B52" s="1">
        <v>5052200</v>
      </c>
      <c r="C52">
        <v>42.39</v>
      </c>
      <c r="E52" s="1">
        <f t="shared" si="1"/>
        <v>3694296.697519389</v>
      </c>
      <c r="F52">
        <f t="shared" si="2"/>
        <v>3314008.5853565023</v>
      </c>
      <c r="G52">
        <f t="shared" si="5"/>
        <v>4962910.5364815183</v>
      </c>
      <c r="H52">
        <f t="shared" si="6"/>
        <v>41.894034230227732</v>
      </c>
      <c r="I52">
        <f t="shared" si="7"/>
        <v>1.7673382589462352E-2</v>
      </c>
      <c r="J52">
        <f t="shared" si="7"/>
        <v>1.1700065340228097E-2</v>
      </c>
    </row>
    <row r="53" spans="1:10">
      <c r="A53">
        <v>0.107</v>
      </c>
      <c r="B53" s="1">
        <v>4056300</v>
      </c>
      <c r="C53">
        <v>43.75</v>
      </c>
      <c r="E53" s="1">
        <f t="shared" si="1"/>
        <v>2856705.075985081</v>
      </c>
      <c r="F53">
        <f t="shared" si="2"/>
        <v>2864524.4187598825</v>
      </c>
      <c r="G53">
        <f t="shared" si="5"/>
        <v>4045523.950841296</v>
      </c>
      <c r="H53">
        <f t="shared" si="6"/>
        <v>45.078307479366025</v>
      </c>
      <c r="I53">
        <f t="shared" si="7"/>
        <v>2.6566203581352469E-3</v>
      </c>
      <c r="J53">
        <f t="shared" si="7"/>
        <v>3.0361313814080568E-2</v>
      </c>
    </row>
    <row r="54" spans="1:10">
      <c r="A54">
        <v>6.6400000000000001E-2</v>
      </c>
      <c r="B54" s="1">
        <v>3224200</v>
      </c>
      <c r="C54">
        <v>45.22</v>
      </c>
      <c r="E54" s="1">
        <f t="shared" si="1"/>
        <v>2051372.2989097342</v>
      </c>
      <c r="F54">
        <f t="shared" si="2"/>
        <v>2344866.2254942479</v>
      </c>
      <c r="G54">
        <f t="shared" si="5"/>
        <v>3115529.7983164676</v>
      </c>
      <c r="H54">
        <f t="shared" si="6"/>
        <v>48.819412274464959</v>
      </c>
      <c r="I54">
        <f t="shared" si="7"/>
        <v>3.3704547386493533E-2</v>
      </c>
      <c r="J54">
        <f t="shared" si="7"/>
        <v>7.9597794658667856E-2</v>
      </c>
    </row>
    <row r="55" spans="1:10">
      <c r="A55">
        <v>4.1399999999999999E-2</v>
      </c>
      <c r="B55" s="1">
        <v>2536600</v>
      </c>
      <c r="C55">
        <v>46.74</v>
      </c>
      <c r="E55" s="1">
        <f t="shared" si="1"/>
        <v>1486653.7192806981</v>
      </c>
      <c r="F55">
        <f t="shared" si="2"/>
        <v>1793301.903168495</v>
      </c>
      <c r="G55">
        <f t="shared" si="5"/>
        <v>2329392.8386939974</v>
      </c>
      <c r="H55">
        <f t="shared" si="6"/>
        <v>50.341146457037205</v>
      </c>
      <c r="I55">
        <f t="shared" si="7"/>
        <v>8.1686967320824186E-2</v>
      </c>
      <c r="J55">
        <f t="shared" si="7"/>
        <v>7.7046351241703087E-2</v>
      </c>
    </row>
    <row r="56" spans="1:10">
      <c r="A56">
        <v>2.58E-2</v>
      </c>
      <c r="B56" s="1">
        <v>1975000</v>
      </c>
      <c r="C56">
        <v>48.34</v>
      </c>
      <c r="E56" s="1">
        <f t="shared" si="1"/>
        <v>1143779.4724513849</v>
      </c>
      <c r="F56">
        <f t="shared" si="2"/>
        <v>1356374.7233271184</v>
      </c>
      <c r="G56">
        <f t="shared" si="5"/>
        <v>1774255.8642095241</v>
      </c>
      <c r="H56">
        <f t="shared" si="6"/>
        <v>49.860331901487619</v>
      </c>
      <c r="I56">
        <f t="shared" si="7"/>
        <v>0.10164260040024095</v>
      </c>
      <c r="J56">
        <f t="shared" si="7"/>
        <v>3.1450804747364829E-2</v>
      </c>
    </row>
    <row r="57" spans="1:10">
      <c r="A57">
        <v>1.61E-2</v>
      </c>
      <c r="B57" s="1">
        <v>1529400</v>
      </c>
      <c r="C57">
        <v>49.98</v>
      </c>
      <c r="E57" s="1">
        <f t="shared" si="1"/>
        <v>895336.12772582262</v>
      </c>
      <c r="F57">
        <f t="shared" si="2"/>
        <v>1073802.3050784143</v>
      </c>
      <c r="G57">
        <f t="shared" si="5"/>
        <v>1398098.0552174395</v>
      </c>
      <c r="H57">
        <f t="shared" si="6"/>
        <v>50.17866008073171</v>
      </c>
      <c r="I57">
        <f t="shared" si="7"/>
        <v>8.5851931988074059E-2</v>
      </c>
      <c r="J57">
        <f t="shared" si="7"/>
        <v>3.9747915312467619E-3</v>
      </c>
    </row>
    <row r="58" spans="1:10">
      <c r="A58">
        <v>0.01</v>
      </c>
      <c r="B58" s="1">
        <v>1182000</v>
      </c>
      <c r="C58">
        <v>51.61</v>
      </c>
      <c r="E58" s="1">
        <f t="shared" si="1"/>
        <v>655868.46377883176</v>
      </c>
      <c r="F58">
        <f t="shared" si="2"/>
        <v>870259.52945746656</v>
      </c>
      <c r="G58">
        <f t="shared" si="5"/>
        <v>1089731.6598094853</v>
      </c>
      <c r="H58">
        <f t="shared" si="6"/>
        <v>52.99660419325452</v>
      </c>
      <c r="I58">
        <f t="shared" si="7"/>
        <v>7.8061201514817838E-2</v>
      </c>
      <c r="J58">
        <f t="shared" si="7"/>
        <v>2.6866967511228836E-2</v>
      </c>
    </row>
    <row r="59" spans="1:10">
      <c r="A59">
        <v>2.5</v>
      </c>
      <c r="B59" s="1">
        <v>15445000</v>
      </c>
      <c r="C59">
        <v>40</v>
      </c>
      <c r="E59" s="1">
        <f t="shared" si="1"/>
        <v>13012091.136332795</v>
      </c>
      <c r="F59">
        <f t="shared" si="2"/>
        <v>8685807.6028281711</v>
      </c>
      <c r="G59">
        <f t="shared" si="5"/>
        <v>15644736.158004653</v>
      </c>
      <c r="H59">
        <f t="shared" si="6"/>
        <v>33.723831282034027</v>
      </c>
      <c r="I59">
        <f t="shared" si="7"/>
        <v>1.2932091809948379E-2</v>
      </c>
      <c r="J59">
        <f t="shared" si="7"/>
        <v>0.15690421794914933</v>
      </c>
    </row>
    <row r="60" spans="1:10">
      <c r="A60">
        <v>1.56</v>
      </c>
      <c r="B60" s="1">
        <v>13159000</v>
      </c>
      <c r="C60">
        <v>40.1</v>
      </c>
      <c r="E60" s="1">
        <f t="shared" si="1"/>
        <v>10971315.481729822</v>
      </c>
      <c r="F60">
        <f t="shared" si="2"/>
        <v>7766980.8002192974</v>
      </c>
      <c r="G60">
        <f t="shared" si="5"/>
        <v>13442312.083515234</v>
      </c>
      <c r="H60">
        <f t="shared" si="6"/>
        <v>35.296021918150934</v>
      </c>
      <c r="I60">
        <f t="shared" si="7"/>
        <v>2.152990983473169E-2</v>
      </c>
      <c r="J60">
        <f t="shared" si="7"/>
        <v>0.11979995216581214</v>
      </c>
    </row>
    <row r="61" spans="1:10">
      <c r="A61">
        <v>0.97</v>
      </c>
      <c r="B61" s="1">
        <v>10864000</v>
      </c>
      <c r="C61">
        <v>40.64</v>
      </c>
      <c r="E61" s="1">
        <f t="shared" si="1"/>
        <v>8691371.0669426229</v>
      </c>
      <c r="F61">
        <f t="shared" si="2"/>
        <v>6982924.9874547338</v>
      </c>
      <c r="G61">
        <f t="shared" si="5"/>
        <v>11149043.564526377</v>
      </c>
      <c r="H61">
        <f t="shared" si="6"/>
        <v>38.779506971209472</v>
      </c>
      <c r="I61">
        <f t="shared" si="7"/>
        <v>2.6237441506478023E-2</v>
      </c>
      <c r="J61">
        <f t="shared" si="7"/>
        <v>4.5779848149373255E-2</v>
      </c>
    </row>
    <row r="62" spans="1:10">
      <c r="A62">
        <v>0.60499999999999998</v>
      </c>
      <c r="B62" s="1">
        <v>8837700</v>
      </c>
      <c r="C62">
        <v>41.43</v>
      </c>
      <c r="E62" s="1">
        <f t="shared" si="1"/>
        <v>6612687.6406162297</v>
      </c>
      <c r="F62">
        <f t="shared" si="2"/>
        <v>5842914.1205579191</v>
      </c>
      <c r="G62">
        <f t="shared" si="5"/>
        <v>8824244.0612538457</v>
      </c>
      <c r="H62">
        <f t="shared" si="6"/>
        <v>41.463538926487907</v>
      </c>
      <c r="I62">
        <f t="shared" si="7"/>
        <v>1.5225611580110558E-3</v>
      </c>
      <c r="J62">
        <f t="shared" si="7"/>
        <v>8.0953237962604172E-4</v>
      </c>
    </row>
    <row r="63" spans="1:10">
      <c r="A63">
        <v>0.3765</v>
      </c>
      <c r="B63" s="1">
        <v>7118600</v>
      </c>
      <c r="C63">
        <v>42.37</v>
      </c>
      <c r="E63" s="1">
        <f t="shared" si="1"/>
        <v>5171462.6419239864</v>
      </c>
      <c r="F63">
        <f t="shared" si="2"/>
        <v>4605571.8295341181</v>
      </c>
      <c r="G63">
        <f t="shared" si="5"/>
        <v>6924977.8146802504</v>
      </c>
      <c r="H63">
        <f t="shared" si="6"/>
        <v>41.687439167827705</v>
      </c>
      <c r="I63">
        <f t="shared" si="7"/>
        <v>2.7199475363098032E-2</v>
      </c>
      <c r="J63">
        <f t="shared" si="7"/>
        <v>1.6109531087380044E-2</v>
      </c>
    </row>
    <row r="64" spans="1:10">
      <c r="A64">
        <v>0.23449999999999999</v>
      </c>
      <c r="B64" s="1">
        <v>5686700</v>
      </c>
      <c r="C64">
        <v>43.44</v>
      </c>
      <c r="E64" s="1">
        <f t="shared" si="1"/>
        <v>4234430.4854137795</v>
      </c>
      <c r="F64">
        <f t="shared" si="2"/>
        <v>3703030.7358745327</v>
      </c>
      <c r="G64">
        <f t="shared" si="5"/>
        <v>5625196.7224829625</v>
      </c>
      <c r="H64">
        <f t="shared" si="6"/>
        <v>41.169858923918653</v>
      </c>
      <c r="I64">
        <f t="shared" si="7"/>
        <v>1.0815284350684486E-2</v>
      </c>
      <c r="J64">
        <f t="shared" si="7"/>
        <v>5.2259232874800748E-2</v>
      </c>
    </row>
    <row r="65" spans="1:10">
      <c r="A65">
        <v>0.14599999999999999</v>
      </c>
      <c r="B65" s="1">
        <v>4512300</v>
      </c>
      <c r="C65">
        <v>44.57</v>
      </c>
      <c r="E65" s="1">
        <f t="shared" si="1"/>
        <v>3418009.4778980357</v>
      </c>
      <c r="F65">
        <f t="shared" si="2"/>
        <v>3157424.6247384739</v>
      </c>
      <c r="G65">
        <f t="shared" si="5"/>
        <v>4653183.7543670777</v>
      </c>
      <c r="H65">
        <f t="shared" si="6"/>
        <v>42.730552365529284</v>
      </c>
      <c r="I65">
        <f t="shared" si="7"/>
        <v>3.1222160398705255E-2</v>
      </c>
      <c r="J65">
        <f t="shared" si="7"/>
        <v>4.1270981253549825E-2</v>
      </c>
    </row>
    <row r="66" spans="1:10">
      <c r="A66">
        <v>9.0999999999999998E-2</v>
      </c>
      <c r="B66" s="1">
        <v>3556400</v>
      </c>
      <c r="C66">
        <v>45.77</v>
      </c>
      <c r="E66" s="1">
        <f t="shared" ref="E66:E96" si="8">($M$1*A66^2*$O$1^2)/(1+A66^2*$O$1^2)+($M$2*A66^2*$O$2^2)/(1+A66^2*$O$2^2)+($M$3*A66^2*$O$3^2)/(1+A66^2*$O$3^2)+($M$4*A66^2*$O$4^2)/(1+A66^2*$O$4^2)+($M$5*A66^2*$O$5^2)/(1+A66^2*$O$5^2)+($M$6*A66^2*$O$6^2)/(1+A66^2*$O$6^2)+($M$7*A66^2*$O$7^2)/(1+A66^2*$O$7^2)+($M$8*A66^2*$O$8^2)/(1+A66^2*$O$8^2)+($M$9*A66^2*$O$9^2)/(1+A66^2*$O$9^2)+($M$10*A66^2*$O$10^2)/(1+A66^2*$O$10^2)</f>
        <v>2566492.7200774234</v>
      </c>
      <c r="F66">
        <f t="shared" ref="F66:F96" si="9">($M$1*A66*$O$1)/(1+A66^2*$O$1^2)+($M$2*A66*$O$2)/(1+A66^2*$O$2^2)+($M$3*A66*$O$3)/(1+A66^2*$O$3^2)+($M$4*A66*$O$4)/(1+A66^2*$O$4^2)+($M$5*A66*$O$5)/(1+A66^2*$O$5^2)+($M$6*A66*$O$6)/(1+A66^2*$O$6^2)+($M$7*A66*$O$7)/(1+A66^2*$O$7^2)+($M$8*A66*$O$8)/(1+A66^2*$O$8^2)+($M$9*A66*$O$9)/(1+A66^2*$O$9^2)+($M$10*A66*$O$10)/(1+A66^2*$O$10^2)</f>
        <v>2700457.4666709239</v>
      </c>
      <c r="G66">
        <f t="shared" si="5"/>
        <v>3725500.692726973</v>
      </c>
      <c r="H66">
        <f t="shared" si="6"/>
        <v>46.457002579857637</v>
      </c>
      <c r="I66">
        <f t="shared" si="7"/>
        <v>4.7548277113646661E-2</v>
      </c>
      <c r="J66">
        <f t="shared" si="7"/>
        <v>1.5009888133223367E-2</v>
      </c>
    </row>
    <row r="67" spans="1:10">
      <c r="A67">
        <v>5.6500000000000002E-2</v>
      </c>
      <c r="B67" s="1">
        <v>2784700</v>
      </c>
      <c r="C67">
        <v>47.03</v>
      </c>
      <c r="E67" s="1">
        <f t="shared" si="8"/>
        <v>1828033.9242512176</v>
      </c>
      <c r="F67">
        <f t="shared" si="9"/>
        <v>2152024.9753595521</v>
      </c>
      <c r="G67">
        <f t="shared" ref="G67:G96" si="10">(E67^2+F67^2)^0.5</f>
        <v>2823635.8693685322</v>
      </c>
      <c r="H67">
        <f t="shared" ref="H67:H96" si="11">DEGREES(ATAN(F67/E67))</f>
        <v>49.653820209288064</v>
      </c>
      <c r="I67">
        <f t="shared" ref="I67:J96" si="12">ABS((G67-B67)/B67)</f>
        <v>1.3982069655091108E-2</v>
      </c>
      <c r="J67">
        <f t="shared" si="12"/>
        <v>5.5790351037381725E-2</v>
      </c>
    </row>
    <row r="68" spans="1:10">
      <c r="A68">
        <v>3.5349999999999999E-2</v>
      </c>
      <c r="B68" s="1">
        <v>2166700</v>
      </c>
      <c r="C68">
        <v>48.36</v>
      </c>
      <c r="E68" s="1">
        <f t="shared" si="8"/>
        <v>1353261.1389323012</v>
      </c>
      <c r="F68">
        <f t="shared" si="9"/>
        <v>1629491.8068354197</v>
      </c>
      <c r="G68">
        <f t="shared" si="10"/>
        <v>2118149.9613313759</v>
      </c>
      <c r="H68">
        <f t="shared" si="11"/>
        <v>50.291030435797076</v>
      </c>
      <c r="I68">
        <f t="shared" si="12"/>
        <v>2.2407365426050735E-2</v>
      </c>
      <c r="J68">
        <f t="shared" si="12"/>
        <v>3.9930323320865935E-2</v>
      </c>
    </row>
    <row r="69" spans="1:10">
      <c r="A69">
        <v>2.205E-2</v>
      </c>
      <c r="B69" s="1">
        <v>1679600</v>
      </c>
      <c r="C69">
        <v>49.73</v>
      </c>
      <c r="E69" s="1">
        <f t="shared" si="8"/>
        <v>1056708.9305871988</v>
      </c>
      <c r="F69">
        <f t="shared" si="9"/>
        <v>1247416.5995447612</v>
      </c>
      <c r="G69">
        <f t="shared" si="10"/>
        <v>1634833.9171923723</v>
      </c>
      <c r="H69">
        <f t="shared" si="11"/>
        <v>49.731467598055261</v>
      </c>
      <c r="I69">
        <f t="shared" si="12"/>
        <v>2.6652823772105108E-2</v>
      </c>
      <c r="J69">
        <f t="shared" si="12"/>
        <v>2.9511322245402443E-5</v>
      </c>
    </row>
    <row r="70" spans="1:10">
      <c r="A70">
        <v>1.37E-2</v>
      </c>
      <c r="B70" s="1">
        <v>1291900</v>
      </c>
      <c r="C70">
        <v>51.14</v>
      </c>
      <c r="E70" s="1">
        <f t="shared" si="8"/>
        <v>813868.32226575317</v>
      </c>
      <c r="F70">
        <f t="shared" si="9"/>
        <v>1000561.1032203563</v>
      </c>
      <c r="G70">
        <f t="shared" si="10"/>
        <v>1289769.0364034984</v>
      </c>
      <c r="H70">
        <f t="shared" si="11"/>
        <v>50.87468291664517</v>
      </c>
      <c r="I70">
        <f t="shared" si="12"/>
        <v>1.6494802976249094E-3</v>
      </c>
      <c r="J70">
        <f t="shared" si="12"/>
        <v>5.1880540350964051E-3</v>
      </c>
    </row>
    <row r="71" spans="1:10">
      <c r="A71">
        <v>8.5500000000000003E-3</v>
      </c>
      <c r="B71">
        <v>985570</v>
      </c>
      <c r="C71">
        <v>52.59</v>
      </c>
      <c r="E71" s="1">
        <f t="shared" si="8"/>
        <v>580725.41114851332</v>
      </c>
      <c r="F71">
        <f t="shared" si="9"/>
        <v>806477.57685984357</v>
      </c>
      <c r="G71">
        <f t="shared" si="10"/>
        <v>993804.85264026292</v>
      </c>
      <c r="H71">
        <f t="shared" si="11"/>
        <v>54.243232712533903</v>
      </c>
      <c r="I71">
        <f t="shared" si="12"/>
        <v>8.3554213706412746E-3</v>
      </c>
      <c r="J71">
        <f t="shared" si="12"/>
        <v>3.1436256180526707E-2</v>
      </c>
    </row>
    <row r="72" spans="1:10">
      <c r="A72">
        <v>5.3499999999999997E-3</v>
      </c>
      <c r="B72">
        <v>747120</v>
      </c>
      <c r="C72">
        <v>54.09</v>
      </c>
      <c r="E72" s="1">
        <f t="shared" si="8"/>
        <v>393491.53706141416</v>
      </c>
      <c r="F72">
        <f t="shared" si="9"/>
        <v>615064.74369460566</v>
      </c>
      <c r="G72">
        <f t="shared" si="10"/>
        <v>730164.52164910431</v>
      </c>
      <c r="H72">
        <f t="shared" si="11"/>
        <v>57.390664162722338</v>
      </c>
      <c r="I72">
        <f t="shared" si="12"/>
        <v>2.2694451160316535E-2</v>
      </c>
      <c r="J72">
        <f t="shared" si="12"/>
        <v>6.1021707574825924E-2</v>
      </c>
    </row>
    <row r="73" spans="1:10">
      <c r="A73">
        <v>3.32E-3</v>
      </c>
      <c r="B73">
        <v>560740</v>
      </c>
      <c r="C73">
        <v>55.64</v>
      </c>
      <c r="E73" s="1">
        <f t="shared" si="8"/>
        <v>274715.84969054093</v>
      </c>
      <c r="F73">
        <f t="shared" si="9"/>
        <v>445560.97675966751</v>
      </c>
      <c r="G73">
        <f t="shared" si="10"/>
        <v>523443.77165291103</v>
      </c>
      <c r="H73">
        <f t="shared" si="11"/>
        <v>58.343604779585746</v>
      </c>
      <c r="I73">
        <f t="shared" si="12"/>
        <v>6.651251622336371E-2</v>
      </c>
      <c r="J73">
        <f t="shared" si="12"/>
        <v>4.8591027670484288E-2</v>
      </c>
    </row>
    <row r="74" spans="1:10">
      <c r="A74">
        <v>2.0699999999999998E-3</v>
      </c>
      <c r="B74">
        <v>416510</v>
      </c>
      <c r="C74">
        <v>57.25</v>
      </c>
      <c r="E74" s="1">
        <f t="shared" si="8"/>
        <v>204704.41071363137</v>
      </c>
      <c r="F74">
        <f t="shared" si="9"/>
        <v>327012.24653912289</v>
      </c>
      <c r="G74">
        <f t="shared" si="10"/>
        <v>385799.04762995354</v>
      </c>
      <c r="H74">
        <f t="shared" si="11"/>
        <v>57.954095433017756</v>
      </c>
      <c r="I74">
        <f t="shared" si="12"/>
        <v>7.3734009675749598E-2</v>
      </c>
      <c r="J74">
        <f t="shared" si="12"/>
        <v>1.2298610183716254E-2</v>
      </c>
    </row>
    <row r="75" spans="1:10">
      <c r="A75">
        <v>1.2899999999999999E-3</v>
      </c>
      <c r="B75">
        <v>305620</v>
      </c>
      <c r="C75">
        <v>58.94</v>
      </c>
      <c r="E75" s="1">
        <f t="shared" si="8"/>
        <v>150377.34182799733</v>
      </c>
      <c r="F75">
        <f t="shared" si="9"/>
        <v>249478.69385485142</v>
      </c>
      <c r="G75">
        <f t="shared" si="10"/>
        <v>291295.3202898684</v>
      </c>
      <c r="H75">
        <f t="shared" si="11"/>
        <v>58.919844788386229</v>
      </c>
      <c r="I75">
        <f t="shared" si="12"/>
        <v>4.6870884464798132E-2</v>
      </c>
      <c r="J75">
        <f t="shared" si="12"/>
        <v>3.4196151363707325E-4</v>
      </c>
    </row>
    <row r="76" spans="1:10">
      <c r="A76" s="1">
        <v>8.0500000000000005E-4</v>
      </c>
      <c r="B76">
        <v>224570</v>
      </c>
      <c r="C76">
        <v>60.6</v>
      </c>
      <c r="E76" s="1">
        <f t="shared" si="8"/>
        <v>101078.39663683785</v>
      </c>
      <c r="F76">
        <f t="shared" si="9"/>
        <v>190607.86449500834</v>
      </c>
      <c r="G76">
        <f t="shared" si="10"/>
        <v>215750.31929065916</v>
      </c>
      <c r="H76">
        <f t="shared" si="11"/>
        <v>62.063216490137805</v>
      </c>
      <c r="I76">
        <f t="shared" si="12"/>
        <v>3.9273637214858804E-2</v>
      </c>
      <c r="J76">
        <f t="shared" si="12"/>
        <v>2.4145486635937349E-2</v>
      </c>
    </row>
    <row r="77" spans="1:10">
      <c r="A77" s="1">
        <v>5.0000000000000001E-4</v>
      </c>
      <c r="B77">
        <v>163650</v>
      </c>
      <c r="C77">
        <v>62.26</v>
      </c>
      <c r="E77" s="1">
        <f t="shared" si="8"/>
        <v>63381.376591480512</v>
      </c>
      <c r="F77">
        <f t="shared" si="9"/>
        <v>138176.61649691363</v>
      </c>
      <c r="G77">
        <f t="shared" si="10"/>
        <v>152019.65743010415</v>
      </c>
      <c r="H77">
        <f t="shared" si="11"/>
        <v>65.359157590312861</v>
      </c>
      <c r="I77">
        <f t="shared" si="12"/>
        <v>7.106839333880749E-2</v>
      </c>
    </row>
    <row r="78" spans="1:10">
      <c r="A78">
        <v>0.2</v>
      </c>
      <c r="B78" s="1">
        <v>4705200</v>
      </c>
      <c r="C78">
        <v>47.04</v>
      </c>
      <c r="E78" s="1">
        <f t="shared" si="8"/>
        <v>3962060.0839629369</v>
      </c>
      <c r="F78">
        <f t="shared" si="9"/>
        <v>3490353.8346256316</v>
      </c>
      <c r="G78">
        <f t="shared" si="10"/>
        <v>5280197.912940219</v>
      </c>
      <c r="H78">
        <f t="shared" si="11"/>
        <v>41.378251245966219</v>
      </c>
      <c r="I78">
        <f t="shared" si="12"/>
        <v>0.12220477619234443</v>
      </c>
    </row>
    <row r="79" spans="1:10">
      <c r="A79">
        <v>0.12479999999999999</v>
      </c>
      <c r="B79" s="1">
        <v>3949600</v>
      </c>
      <c r="C79">
        <v>47.85</v>
      </c>
      <c r="E79" s="1">
        <f t="shared" si="8"/>
        <v>3136404.3988003721</v>
      </c>
      <c r="F79">
        <f t="shared" si="9"/>
        <v>3010688.1919227415</v>
      </c>
      <c r="G79">
        <f t="shared" si="10"/>
        <v>4347559.7686285293</v>
      </c>
      <c r="H79">
        <f t="shared" si="11"/>
        <v>43.828388546229348</v>
      </c>
      <c r="I79">
        <f t="shared" si="12"/>
        <v>0.10075951200843865</v>
      </c>
      <c r="J79">
        <f t="shared" si="12"/>
        <v>8.4046216379741967E-2</v>
      </c>
    </row>
    <row r="80" spans="1:10">
      <c r="A80">
        <v>7.7600000000000002E-2</v>
      </c>
      <c r="B80" s="1">
        <v>3136800</v>
      </c>
      <c r="C80">
        <v>48.88</v>
      </c>
      <c r="E80" s="1">
        <f t="shared" si="8"/>
        <v>2295015.674938262</v>
      </c>
      <c r="F80">
        <f t="shared" si="9"/>
        <v>2526038.1631938224</v>
      </c>
      <c r="G80">
        <f t="shared" si="10"/>
        <v>3412911.6235443228</v>
      </c>
      <c r="H80">
        <f t="shared" si="11"/>
        <v>47.743486440880801</v>
      </c>
      <c r="I80">
        <f t="shared" si="12"/>
        <v>8.8023343389544373E-2</v>
      </c>
      <c r="J80">
        <f t="shared" si="12"/>
        <v>2.3251095726661241E-2</v>
      </c>
    </row>
    <row r="81" spans="1:10">
      <c r="A81">
        <v>4.8399999999999999E-2</v>
      </c>
      <c r="B81" s="1">
        <v>2443000</v>
      </c>
      <c r="C81">
        <v>49.95</v>
      </c>
      <c r="E81" s="1">
        <f t="shared" si="8"/>
        <v>1643917.3271970428</v>
      </c>
      <c r="F81">
        <f t="shared" si="9"/>
        <v>1969217.8584911483</v>
      </c>
      <c r="G81">
        <f t="shared" si="10"/>
        <v>2565206.2593209017</v>
      </c>
      <c r="H81">
        <f t="shared" si="11"/>
        <v>50.144626453398793</v>
      </c>
      <c r="I81">
        <f t="shared" si="12"/>
        <v>5.0023028784650717E-2</v>
      </c>
      <c r="J81">
        <f t="shared" si="12"/>
        <v>3.8964254934692696E-3</v>
      </c>
    </row>
    <row r="82" spans="1:10">
      <c r="A82">
        <v>3.0120000000000001E-2</v>
      </c>
      <c r="B82" s="1">
        <v>1882000</v>
      </c>
      <c r="C82">
        <v>51.08</v>
      </c>
      <c r="E82" s="1">
        <f t="shared" si="8"/>
        <v>1239213.5291978261</v>
      </c>
      <c r="F82">
        <f t="shared" si="9"/>
        <v>1481328.8071450281</v>
      </c>
      <c r="G82">
        <f t="shared" si="10"/>
        <v>1931316.961512181</v>
      </c>
      <c r="H82">
        <f t="shared" si="11"/>
        <v>50.085652664499733</v>
      </c>
      <c r="I82">
        <f t="shared" si="12"/>
        <v>2.6204549156312953E-2</v>
      </c>
      <c r="J82">
        <f t="shared" si="12"/>
        <v>1.9466470937749909E-2</v>
      </c>
    </row>
    <row r="83" spans="1:10">
      <c r="A83">
        <v>1.8759999999999999E-2</v>
      </c>
      <c r="B83" s="1">
        <v>1438100</v>
      </c>
      <c r="C83">
        <v>52.26</v>
      </c>
      <c r="E83" s="1">
        <f t="shared" si="8"/>
        <v>972743.04996762029</v>
      </c>
      <c r="F83">
        <f t="shared" si="9"/>
        <v>1151858.5844491366</v>
      </c>
      <c r="G83">
        <f t="shared" si="10"/>
        <v>1507649.5746125747</v>
      </c>
      <c r="H83">
        <f t="shared" si="11"/>
        <v>49.818952288032591</v>
      </c>
      <c r="I83">
        <f t="shared" si="12"/>
        <v>4.836212684276104E-2</v>
      </c>
      <c r="J83">
        <f t="shared" si="12"/>
        <v>4.670967684591288E-2</v>
      </c>
    </row>
    <row r="84" spans="1:10">
      <c r="A84">
        <v>1.1679999999999999E-2</v>
      </c>
      <c r="B84" s="1">
        <v>1090300</v>
      </c>
      <c r="C84">
        <v>53.49</v>
      </c>
      <c r="E84" s="1">
        <f t="shared" si="8"/>
        <v>733299.42211677635</v>
      </c>
      <c r="F84">
        <f t="shared" si="9"/>
        <v>933527.38481964124</v>
      </c>
      <c r="G84">
        <f t="shared" si="10"/>
        <v>1187097.8985260639</v>
      </c>
      <c r="H84">
        <f t="shared" si="11"/>
        <v>51.849846912862311</v>
      </c>
      <c r="I84">
        <f t="shared" si="12"/>
        <v>8.8780976360693278E-2</v>
      </c>
      <c r="J84">
        <f t="shared" si="12"/>
        <v>3.0662798413492065E-2</v>
      </c>
    </row>
    <row r="85" spans="1:10">
      <c r="A85">
        <v>7.28E-3</v>
      </c>
      <c r="B85">
        <v>820400</v>
      </c>
      <c r="C85">
        <v>54.77</v>
      </c>
      <c r="E85" s="1">
        <f t="shared" si="8"/>
        <v>509017.77903002239</v>
      </c>
      <c r="F85">
        <f t="shared" si="9"/>
        <v>740408.83287145826</v>
      </c>
      <c r="G85">
        <f t="shared" si="10"/>
        <v>898501.16258284927</v>
      </c>
      <c r="H85">
        <f t="shared" si="11"/>
        <v>55.492175558144986</v>
      </c>
      <c r="I85">
        <f t="shared" si="12"/>
        <v>9.519888174408736E-2</v>
      </c>
      <c r="J85">
        <f t="shared" si="12"/>
        <v>1.3185604494157068E-2</v>
      </c>
    </row>
    <row r="86" spans="1:10">
      <c r="A86">
        <v>4.5199999999999997E-3</v>
      </c>
      <c r="B86">
        <v>614040</v>
      </c>
      <c r="C86">
        <v>56.09</v>
      </c>
      <c r="E86" s="1">
        <f t="shared" si="8"/>
        <v>343766.69012465439</v>
      </c>
      <c r="F86">
        <f t="shared" si="9"/>
        <v>550321.2158228911</v>
      </c>
      <c r="G86">
        <f t="shared" si="10"/>
        <v>648867.45782482054</v>
      </c>
      <c r="H86">
        <f t="shared" si="11"/>
        <v>58.00839980230392</v>
      </c>
      <c r="I86">
        <f t="shared" si="12"/>
        <v>5.6718548994887201E-2</v>
      </c>
      <c r="J86">
        <f t="shared" si="12"/>
        <v>3.420217155114845E-2</v>
      </c>
    </row>
    <row r="87" spans="1:10">
      <c r="A87">
        <v>2.8300000000000001E-3</v>
      </c>
      <c r="B87">
        <v>456810</v>
      </c>
      <c r="C87">
        <v>57.44</v>
      </c>
      <c r="E87" s="1">
        <f t="shared" si="8"/>
        <v>247586.1597146001</v>
      </c>
      <c r="F87">
        <f t="shared" si="9"/>
        <v>399804.70658470929</v>
      </c>
      <c r="G87">
        <f t="shared" si="10"/>
        <v>470258.13112535223</v>
      </c>
      <c r="H87">
        <f t="shared" si="11"/>
        <v>58.231402684474261</v>
      </c>
      <c r="I87">
        <f t="shared" si="12"/>
        <v>2.9439222270423653E-2</v>
      </c>
      <c r="J87">
        <f t="shared" si="12"/>
        <v>1.3777901888479521E-2</v>
      </c>
    </row>
    <row r="88" spans="1:10">
      <c r="A88">
        <v>1.7600000000000001E-3</v>
      </c>
      <c r="B88">
        <v>336960</v>
      </c>
      <c r="C88">
        <v>58.86</v>
      </c>
      <c r="E88" s="1">
        <f t="shared" si="8"/>
        <v>185384.6476574702</v>
      </c>
      <c r="F88">
        <f t="shared" si="9"/>
        <v>296885.20902953285</v>
      </c>
      <c r="G88">
        <f t="shared" si="10"/>
        <v>350011.84969596926</v>
      </c>
      <c r="H88">
        <f t="shared" si="11"/>
        <v>58.018022027738326</v>
      </c>
      <c r="I88">
        <f t="shared" si="12"/>
        <v>3.8734121842263936E-2</v>
      </c>
      <c r="J88">
        <f t="shared" si="12"/>
        <v>1.4304756579369245E-2</v>
      </c>
    </row>
    <row r="89" spans="1:10">
      <c r="A89">
        <v>1.1000000000000001E-3</v>
      </c>
      <c r="B89">
        <v>247010</v>
      </c>
      <c r="C89">
        <v>60.28</v>
      </c>
      <c r="E89" s="1">
        <f t="shared" si="8"/>
        <v>132994.68196186866</v>
      </c>
      <c r="F89">
        <f t="shared" si="9"/>
        <v>228518.49679947339</v>
      </c>
      <c r="G89">
        <f t="shared" si="10"/>
        <v>264401.75644202804</v>
      </c>
      <c r="H89">
        <f t="shared" si="11"/>
        <v>59.801172269626214</v>
      </c>
      <c r="I89">
        <f t="shared" si="12"/>
        <v>7.040911882931071E-2</v>
      </c>
      <c r="J89">
        <f t="shared" si="12"/>
        <v>7.9433930055372772E-3</v>
      </c>
    </row>
    <row r="90" spans="1:10">
      <c r="A90" s="1">
        <v>6.8400000000000004E-4</v>
      </c>
      <c r="B90">
        <v>179690</v>
      </c>
      <c r="C90">
        <v>61.77</v>
      </c>
      <c r="E90" s="1">
        <f t="shared" si="8"/>
        <v>86393.436475472947</v>
      </c>
      <c r="F90">
        <f t="shared" si="9"/>
        <v>171877.12636716705</v>
      </c>
      <c r="G90">
        <f t="shared" si="10"/>
        <v>192368.32492454856</v>
      </c>
      <c r="H90">
        <f t="shared" si="11"/>
        <v>63.313770531684689</v>
      </c>
      <c r="I90">
        <f t="shared" si="12"/>
        <v>7.0556652704928294E-2</v>
      </c>
      <c r="J90">
        <f t="shared" si="12"/>
        <v>2.4992237844984392E-2</v>
      </c>
    </row>
    <row r="91" spans="1:10">
      <c r="A91" s="1">
        <v>4.28E-4</v>
      </c>
      <c r="B91">
        <v>129650</v>
      </c>
      <c r="C91">
        <v>63.28</v>
      </c>
      <c r="E91" s="1">
        <f t="shared" si="8"/>
        <v>54608.24793503296</v>
      </c>
      <c r="F91">
        <f t="shared" si="9"/>
        <v>123035.30234924039</v>
      </c>
      <c r="G91">
        <f t="shared" si="10"/>
        <v>134609.60726004303</v>
      </c>
      <c r="H91">
        <f t="shared" si="11"/>
        <v>66.066336218410257</v>
      </c>
      <c r="I91">
        <f t="shared" si="12"/>
        <v>3.8253816120655877E-2</v>
      </c>
      <c r="J91">
        <f t="shared" si="12"/>
        <v>4.4031861858569145E-2</v>
      </c>
    </row>
    <row r="92" spans="1:10">
      <c r="A92" s="1">
        <v>2.656E-4</v>
      </c>
      <c r="B92">
        <v>92549</v>
      </c>
      <c r="C92">
        <v>64.88</v>
      </c>
      <c r="E92" s="1">
        <f t="shared" si="8"/>
        <v>36414.280909523208</v>
      </c>
      <c r="F92">
        <f t="shared" si="9"/>
        <v>85099.08844517426</v>
      </c>
      <c r="G92">
        <f t="shared" si="10"/>
        <v>92562.70689839001</v>
      </c>
      <c r="H92">
        <f t="shared" si="11"/>
        <v>66.833701122467247</v>
      </c>
      <c r="I92">
        <f t="shared" si="12"/>
        <v>1.481042300836301E-4</v>
      </c>
      <c r="J92">
        <f t="shared" si="12"/>
        <v>3.0112532713736918E-2</v>
      </c>
    </row>
    <row r="93" spans="1:10">
      <c r="A93" s="1">
        <v>1.6559999999999999E-4</v>
      </c>
      <c r="B93">
        <v>65288</v>
      </c>
      <c r="C93">
        <v>66.52</v>
      </c>
      <c r="E93" s="1">
        <f t="shared" si="8"/>
        <v>25830.87052643202</v>
      </c>
      <c r="F93">
        <f t="shared" si="9"/>
        <v>59902.126873439498</v>
      </c>
      <c r="G93">
        <f t="shared" si="10"/>
        <v>65234.183340599404</v>
      </c>
      <c r="H93">
        <f t="shared" si="11"/>
        <v>66.673428790864392</v>
      </c>
      <c r="I93">
        <f t="shared" si="12"/>
        <v>8.2429633930578526E-4</v>
      </c>
      <c r="J93">
        <f t="shared" si="12"/>
        <v>2.3065061765543612E-3</v>
      </c>
    </row>
    <row r="94" spans="1:10">
      <c r="A94" s="1">
        <v>1.032E-4</v>
      </c>
      <c r="B94">
        <v>45827</v>
      </c>
      <c r="C94">
        <v>68.19</v>
      </c>
      <c r="E94" s="1">
        <f t="shared" si="8"/>
        <v>17744.562759139088</v>
      </c>
      <c r="F94">
        <f t="shared" si="9"/>
        <v>43105.635155405005</v>
      </c>
      <c r="G94">
        <f t="shared" si="10"/>
        <v>46615.075776661717</v>
      </c>
      <c r="H94">
        <f t="shared" si="11"/>
        <v>67.625339031142559</v>
      </c>
      <c r="I94">
        <f t="shared" si="12"/>
        <v>1.7196756860840053E-2</v>
      </c>
      <c r="J94">
        <f t="shared" si="12"/>
        <v>8.2807005258459989E-3</v>
      </c>
    </row>
    <row r="95" spans="1:10">
      <c r="A95" s="1">
        <v>6.4399999999999993E-5</v>
      </c>
      <c r="B95">
        <v>32166</v>
      </c>
      <c r="C95">
        <v>69.849999999999994</v>
      </c>
      <c r="E95" s="1">
        <f t="shared" si="8"/>
        <v>11284.92926204538</v>
      </c>
      <c r="F95">
        <f t="shared" si="9"/>
        <v>30682.904157656143</v>
      </c>
      <c r="G95">
        <f t="shared" si="10"/>
        <v>32692.357455486148</v>
      </c>
      <c r="H95">
        <f t="shared" si="11"/>
        <v>69.806877400400651</v>
      </c>
      <c r="I95">
        <f t="shared" si="12"/>
        <v>1.6363783357773672E-2</v>
      </c>
      <c r="J95">
        <f t="shared" si="12"/>
        <v>6.1736005152960563E-4</v>
      </c>
    </row>
    <row r="96" spans="1:10">
      <c r="A96" s="1">
        <v>4.0000000000000003E-5</v>
      </c>
      <c r="B96">
        <v>22372</v>
      </c>
      <c r="C96">
        <v>71.510000000000005</v>
      </c>
      <c r="E96" s="1">
        <f t="shared" si="8"/>
        <v>7040.75085163535</v>
      </c>
      <c r="F96">
        <f t="shared" si="9"/>
        <v>21060.662034056029</v>
      </c>
      <c r="G96">
        <f t="shared" si="10"/>
        <v>22206.387771709586</v>
      </c>
      <c r="H96">
        <f t="shared" si="11"/>
        <v>71.514798564449592</v>
      </c>
      <c r="I96">
        <f t="shared" si="12"/>
        <v>7.4026563691406378E-3</v>
      </c>
      <c r="J96">
        <f t="shared" si="12"/>
        <v>6.7103404413182858E-5</v>
      </c>
    </row>
  </sheetData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6"/>
  <sheetViews>
    <sheetView topLeftCell="F1" zoomScale="85" zoomScaleNormal="85" workbookViewId="0">
      <selection activeCell="K8" sqref="K8"/>
    </sheetView>
  </sheetViews>
  <sheetFormatPr defaultRowHeight="14.4"/>
  <cols>
    <col min="13" max="13" width="13.77734375" customWidth="1"/>
  </cols>
  <sheetData>
    <row r="1" spans="1:19">
      <c r="A1" t="s">
        <v>19</v>
      </c>
      <c r="B1" t="s">
        <v>20</v>
      </c>
      <c r="C1" t="s">
        <v>21</v>
      </c>
      <c r="E1" t="s">
        <v>27</v>
      </c>
      <c r="F1" t="s">
        <v>28</v>
      </c>
      <c r="G1" t="s">
        <v>25</v>
      </c>
      <c r="H1" t="s">
        <v>24</v>
      </c>
      <c r="I1" t="s">
        <v>30</v>
      </c>
      <c r="J1" t="s">
        <v>31</v>
      </c>
      <c r="L1" t="s">
        <v>0</v>
      </c>
      <c r="M1" s="6">
        <f t="shared" ref="M1:M10" si="0">10^R1</f>
        <v>101747945.86654244</v>
      </c>
      <c r="N1" t="s">
        <v>9</v>
      </c>
      <c r="O1" s="1">
        <f>10^P1</f>
        <v>1E-4</v>
      </c>
      <c r="P1">
        <v>-4</v>
      </c>
      <c r="Q1" s="1">
        <f>M1*O1</f>
        <v>10174.794586654245</v>
      </c>
      <c r="R1">
        <v>8.0075256502527292</v>
      </c>
      <c r="S1">
        <f>4/9</f>
        <v>0.44444444444444442</v>
      </c>
    </row>
    <row r="2" spans="1:19">
      <c r="A2">
        <v>30000</v>
      </c>
      <c r="B2" s="1">
        <v>228390000</v>
      </c>
      <c r="C2">
        <v>16.5</v>
      </c>
      <c r="E2" s="1">
        <f t="shared" ref="E2:E65" si="1">($M$1*A2^2*$O$1^2)/(1+A2^2*$O$1^2)+($M$2*A2^2*$O$2^2)/(1+A2^2*$O$2^2)+($M$3*A2^2*$O$3^2)/(1+A2^2*$O$3^2)+($M$4*A2^2*$O$4^2)/(1+A2^2*$O$4^2)+($M$5*A2^2*$O$5^2)/(1+A2^2*$O$5^2)+($M$6*A2^2*$O$6^2)/(1+A2^2*$O$6^2)+($M$7*A2^2*$O$7^2)/(1+A2^2*$O$7^2)+($M$8*A2^2*$O$8^2)/(1+A2^2*$O$8^2)+($M$9*A2^2*$O$9^2)/(1+A2^2*$O$9^2)+($M$10*A2^2*$O$10^2)/(1+A2^2*$O$10^2)</f>
        <v>223202226.49836451</v>
      </c>
      <c r="F2">
        <f t="shared" ref="F2:F65" si="2">($M$1*A2*$O$1)/(1+A2^2*$O$1^2)+($M$2*A2*$O$2)/(1+A2^2*$O$2^2)+($M$3*A2*$O$3)/(1+A2^2*$O$3^2)+($M$4*A2*$O$4)/(1+A2^2*$O$4^2)+($M$5*A2*$O$5)/(1+A2^2*$O$5^2)+($M$6*A2*$O$6)/(1+A2^2*$O$6^2)+($M$7*A2*$O$7)/(1+A2^2*$O$7^2)+($M$8*A2*$O$8)/(1+A2^2*$O$8^2)+($M$9*A2*$O$9)/(1+A2^2*$O$9^2)+($M$10*A2*$O$10)/(1+A2^2*$O$10^2)</f>
        <v>32587033.268615451</v>
      </c>
      <c r="G2">
        <f>(E2^2+F2^2)^0.5</f>
        <v>225568501.01704594</v>
      </c>
      <c r="H2">
        <f>DEGREES(ATAN(F2/E2))</f>
        <v>8.3063715749196323</v>
      </c>
      <c r="I2">
        <f>ABS((G2-B2)/B2)</f>
        <v>1.2353863929918364E-2</v>
      </c>
      <c r="J2">
        <f>ABS((H2-C2)/C2)</f>
        <v>0.49658354091396167</v>
      </c>
      <c r="L2" t="s">
        <v>1</v>
      </c>
      <c r="M2" s="6">
        <f t="shared" si="0"/>
        <v>57971745.125804096</v>
      </c>
      <c r="N2" t="s">
        <v>10</v>
      </c>
      <c r="O2" s="1">
        <f t="shared" ref="O2:O10" si="3">10^P2</f>
        <v>1E-3</v>
      </c>
      <c r="P2">
        <v>-3</v>
      </c>
      <c r="Q2" s="1">
        <f t="shared" ref="Q2:Q10" si="4">M2*O2</f>
        <v>57971.745125804096</v>
      </c>
      <c r="R2">
        <v>7.7632163741520257</v>
      </c>
    </row>
    <row r="3" spans="1:19">
      <c r="A3">
        <v>18720</v>
      </c>
      <c r="B3" s="1">
        <v>207470000</v>
      </c>
      <c r="C3">
        <v>17.23</v>
      </c>
      <c r="E3" s="1">
        <f t="shared" si="1"/>
        <v>210687101.42363229</v>
      </c>
      <c r="F3">
        <f t="shared" si="2"/>
        <v>45586099.450284451</v>
      </c>
      <c r="G3">
        <f t="shared" ref="G3:G66" si="5">(E3^2+F3^2)^0.5</f>
        <v>215562397.39199215</v>
      </c>
      <c r="H3">
        <f t="shared" ref="H3:H66" si="6">DEGREES(ATAN(F3/E3))</f>
        <v>12.208816301242623</v>
      </c>
      <c r="I3">
        <f t="shared" ref="I3:J66" si="7">ABS((G3-B3)/B3)</f>
        <v>3.9005144801620241E-2</v>
      </c>
      <c r="J3">
        <f t="shared" si="7"/>
        <v>0.29142099238290065</v>
      </c>
      <c r="L3" t="s">
        <v>2</v>
      </c>
      <c r="M3" s="6">
        <f t="shared" si="0"/>
        <v>37513247.261205569</v>
      </c>
      <c r="N3" t="s">
        <v>11</v>
      </c>
      <c r="O3" s="1">
        <f t="shared" si="3"/>
        <v>0.01</v>
      </c>
      <c r="P3">
        <v>-2</v>
      </c>
      <c r="Q3" s="1">
        <f t="shared" si="4"/>
        <v>375132.47261205572</v>
      </c>
      <c r="R3">
        <v>7.5741846596341285</v>
      </c>
    </row>
    <row r="4" spans="1:19">
      <c r="A4">
        <v>11640</v>
      </c>
      <c r="B4" s="1">
        <v>188310000</v>
      </c>
      <c r="C4">
        <v>17.97</v>
      </c>
      <c r="E4" s="1">
        <f t="shared" si="1"/>
        <v>189807283.26241159</v>
      </c>
      <c r="F4">
        <f t="shared" si="2"/>
        <v>55578050.691946857</v>
      </c>
      <c r="G4">
        <f t="shared" si="5"/>
        <v>197776956.43874684</v>
      </c>
      <c r="H4">
        <f t="shared" si="6"/>
        <v>16.320719748215588</v>
      </c>
      <c r="I4">
        <f t="shared" si="7"/>
        <v>5.0273253883207691E-2</v>
      </c>
      <c r="J4">
        <f t="shared" si="7"/>
        <v>9.1779646732577144E-2</v>
      </c>
      <c r="L4" t="s">
        <v>3</v>
      </c>
      <c r="M4" s="6">
        <f t="shared" si="0"/>
        <v>21039714.968754049</v>
      </c>
      <c r="N4" t="s">
        <v>12</v>
      </c>
      <c r="O4" s="1">
        <f t="shared" si="3"/>
        <v>0.1</v>
      </c>
      <c r="P4">
        <v>-1</v>
      </c>
      <c r="Q4" s="1">
        <f t="shared" si="4"/>
        <v>2103971.4968754048</v>
      </c>
      <c r="R4">
        <v>7.3230398520056665</v>
      </c>
    </row>
    <row r="5" spans="1:19">
      <c r="A5">
        <v>7260</v>
      </c>
      <c r="B5" s="1">
        <v>171090000</v>
      </c>
      <c r="C5">
        <v>18.68</v>
      </c>
      <c r="E5" s="1">
        <f t="shared" si="1"/>
        <v>165725968.92012703</v>
      </c>
      <c r="F5">
        <f t="shared" si="2"/>
        <v>56756281.872166418</v>
      </c>
      <c r="G5">
        <f t="shared" si="5"/>
        <v>175175261.68516982</v>
      </c>
      <c r="H5">
        <f t="shared" si="6"/>
        <v>18.904827432384657</v>
      </c>
      <c r="I5">
        <f t="shared" si="7"/>
        <v>2.3877851921034636E-2</v>
      </c>
      <c r="J5">
        <f t="shared" si="7"/>
        <v>1.2035729785045895E-2</v>
      </c>
      <c r="L5" t="s">
        <v>4</v>
      </c>
      <c r="M5" s="6">
        <f t="shared" si="0"/>
        <v>10013110.485762879</v>
      </c>
      <c r="N5" t="s">
        <v>13</v>
      </c>
      <c r="O5" s="1">
        <f t="shared" si="3"/>
        <v>1</v>
      </c>
      <c r="P5">
        <v>0</v>
      </c>
      <c r="Q5" s="1">
        <f t="shared" si="4"/>
        <v>10013110.485762879</v>
      </c>
      <c r="R5">
        <v>7.0005690082449137</v>
      </c>
    </row>
    <row r="6" spans="1:19">
      <c r="A6">
        <v>4518</v>
      </c>
      <c r="B6" s="1">
        <v>154620000</v>
      </c>
      <c r="C6">
        <v>19.329999999999998</v>
      </c>
      <c r="E6" s="1">
        <f t="shared" si="1"/>
        <v>146216297.19100928</v>
      </c>
      <c r="F6">
        <f t="shared" si="2"/>
        <v>51287732.252406754</v>
      </c>
      <c r="G6">
        <f t="shared" si="5"/>
        <v>154950434.15184131</v>
      </c>
      <c r="H6">
        <f t="shared" si="6"/>
        <v>19.329145087725799</v>
      </c>
      <c r="I6">
        <f t="shared" si="7"/>
        <v>2.1370725122320054E-3</v>
      </c>
      <c r="J6">
        <f t="shared" si="7"/>
        <v>4.4227225773391026E-5</v>
      </c>
      <c r="L6" t="s">
        <v>5</v>
      </c>
      <c r="M6" s="6">
        <f t="shared" si="0"/>
        <v>3770378.6968429592</v>
      </c>
      <c r="N6" t="s">
        <v>14</v>
      </c>
      <c r="O6" s="1">
        <f t="shared" si="3"/>
        <v>10</v>
      </c>
      <c r="P6">
        <v>1</v>
      </c>
      <c r="Q6" s="1">
        <f t="shared" si="4"/>
        <v>37703786.968429595</v>
      </c>
      <c r="R6">
        <v>6.5763849729350907</v>
      </c>
    </row>
    <row r="7" spans="1:19">
      <c r="A7">
        <v>2814</v>
      </c>
      <c r="B7" s="1">
        <v>139200000</v>
      </c>
      <c r="C7">
        <v>20.09</v>
      </c>
      <c r="E7" s="1">
        <f t="shared" si="1"/>
        <v>132611978.03606558</v>
      </c>
      <c r="F7">
        <f t="shared" si="2"/>
        <v>46232140.300188519</v>
      </c>
      <c r="G7">
        <f t="shared" si="5"/>
        <v>140439835.92761084</v>
      </c>
      <c r="H7">
        <f t="shared" si="6"/>
        <v>19.219943520566183</v>
      </c>
      <c r="I7">
        <f t="shared" si="7"/>
        <v>8.9068672960549173E-3</v>
      </c>
      <c r="J7">
        <f t="shared" si="7"/>
        <v>4.3307938249567794E-2</v>
      </c>
      <c r="L7" t="s">
        <v>6</v>
      </c>
      <c r="M7" s="6">
        <f t="shared" si="0"/>
        <v>1114395.640463775</v>
      </c>
      <c r="N7" t="s">
        <v>15</v>
      </c>
      <c r="O7" s="1">
        <f t="shared" si="3"/>
        <v>100</v>
      </c>
      <c r="P7">
        <v>2</v>
      </c>
      <c r="Q7" s="1">
        <f t="shared" si="4"/>
        <v>111439564.04637751</v>
      </c>
      <c r="R7">
        <v>6.047039404451235</v>
      </c>
    </row>
    <row r="8" spans="1:19">
      <c r="A8">
        <v>1752</v>
      </c>
      <c r="B8" s="1">
        <v>124950000</v>
      </c>
      <c r="C8">
        <v>20.68</v>
      </c>
      <c r="E8" s="1">
        <f t="shared" si="1"/>
        <v>120356070.08661194</v>
      </c>
      <c r="F8">
        <f t="shared" si="2"/>
        <v>44513550.183182858</v>
      </c>
      <c r="G8">
        <f t="shared" si="5"/>
        <v>128323964.07765847</v>
      </c>
      <c r="H8">
        <f t="shared" si="6"/>
        <v>20.29685425918781</v>
      </c>
      <c r="I8">
        <f t="shared" si="7"/>
        <v>2.7002513626718481E-2</v>
      </c>
      <c r="J8">
        <f t="shared" si="7"/>
        <v>1.8527356905811858E-2</v>
      </c>
      <c r="L8" t="s">
        <v>7</v>
      </c>
      <c r="M8" s="6">
        <f t="shared" si="0"/>
        <v>224891.97121172148</v>
      </c>
      <c r="N8" t="s">
        <v>16</v>
      </c>
      <c r="O8" s="1">
        <f t="shared" si="3"/>
        <v>1000</v>
      </c>
      <c r="P8">
        <v>3</v>
      </c>
      <c r="Q8" s="1">
        <f t="shared" si="4"/>
        <v>224891971.21172148</v>
      </c>
      <c r="R8">
        <v>5.3519739511195512</v>
      </c>
    </row>
    <row r="9" spans="1:19">
      <c r="A9">
        <v>1092</v>
      </c>
      <c r="B9" s="1">
        <v>111940000</v>
      </c>
      <c r="C9">
        <v>21.54</v>
      </c>
      <c r="E9" s="1">
        <f t="shared" si="1"/>
        <v>106137736.37425427</v>
      </c>
      <c r="F9">
        <f t="shared" si="2"/>
        <v>43462807.320095062</v>
      </c>
      <c r="G9">
        <f t="shared" si="5"/>
        <v>114691912.10715082</v>
      </c>
      <c r="H9">
        <f t="shared" si="6"/>
        <v>22.268824248097381</v>
      </c>
      <c r="I9">
        <f t="shared" si="7"/>
        <v>2.4583813714050589E-2</v>
      </c>
      <c r="J9">
        <f t="shared" si="7"/>
        <v>3.3835851815105948E-2</v>
      </c>
      <c r="L9" t="s">
        <v>8</v>
      </c>
      <c r="M9" s="6">
        <f t="shared" si="0"/>
        <v>45902.222772238769</v>
      </c>
      <c r="N9" t="s">
        <v>17</v>
      </c>
      <c r="O9" s="1">
        <f t="shared" si="3"/>
        <v>10000</v>
      </c>
      <c r="P9">
        <v>4</v>
      </c>
      <c r="Q9" s="1">
        <f t="shared" si="4"/>
        <v>459022227.72238767</v>
      </c>
      <c r="R9">
        <v>4.6618337163508698</v>
      </c>
    </row>
    <row r="10" spans="1:19">
      <c r="A10">
        <v>678</v>
      </c>
      <c r="B10" s="1">
        <v>99853000</v>
      </c>
      <c r="C10">
        <v>22.21</v>
      </c>
      <c r="E10" s="1">
        <f t="shared" si="1"/>
        <v>91640855.06655629</v>
      </c>
      <c r="F10">
        <f t="shared" si="2"/>
        <v>39534618.483315468</v>
      </c>
      <c r="G10">
        <f t="shared" si="5"/>
        <v>99804971.699564561</v>
      </c>
      <c r="H10">
        <f t="shared" si="6"/>
        <v>23.335764572030957</v>
      </c>
      <c r="I10">
        <f t="shared" si="7"/>
        <v>4.8099005974220856E-4</v>
      </c>
      <c r="J10">
        <f t="shared" si="7"/>
        <v>5.0687283747454126E-2</v>
      </c>
      <c r="L10" t="s">
        <v>23</v>
      </c>
      <c r="M10" s="6">
        <f t="shared" si="0"/>
        <v>449.56331790642849</v>
      </c>
      <c r="N10" t="s">
        <v>22</v>
      </c>
      <c r="O10" s="1">
        <f t="shared" si="3"/>
        <v>100000</v>
      </c>
      <c r="P10">
        <v>5</v>
      </c>
      <c r="Q10" s="1">
        <f t="shared" si="4"/>
        <v>44956331.79064285</v>
      </c>
      <c r="R10">
        <v>2.6527908677728758</v>
      </c>
    </row>
    <row r="11" spans="1:19">
      <c r="A11">
        <v>424.2</v>
      </c>
      <c r="B11" s="1">
        <v>88795000</v>
      </c>
      <c r="C11">
        <v>23.08</v>
      </c>
      <c r="E11" s="1">
        <f t="shared" si="1"/>
        <v>80759049.041331232</v>
      </c>
      <c r="F11">
        <f t="shared" si="2"/>
        <v>34047659.704580627</v>
      </c>
      <c r="G11">
        <f t="shared" si="5"/>
        <v>87642838.460532904</v>
      </c>
      <c r="H11">
        <f t="shared" si="6"/>
        <v>22.860074055817552</v>
      </c>
      <c r="I11">
        <f t="shared" si="7"/>
        <v>1.2975522714872418E-2</v>
      </c>
      <c r="J11">
        <f t="shared" si="7"/>
        <v>9.5288537340747805E-3</v>
      </c>
    </row>
    <row r="12" spans="1:19">
      <c r="A12">
        <v>264.60000000000002</v>
      </c>
      <c r="B12" s="1">
        <v>78619000</v>
      </c>
      <c r="C12">
        <v>23.9</v>
      </c>
      <c r="E12" s="1">
        <f t="shared" si="1"/>
        <v>72867951.89188686</v>
      </c>
      <c r="F12">
        <f t="shared" si="2"/>
        <v>30264800.613525938</v>
      </c>
      <c r="G12">
        <f t="shared" si="5"/>
        <v>78903083.394090608</v>
      </c>
      <c r="H12">
        <f t="shared" si="6"/>
        <v>22.554949453760884</v>
      </c>
      <c r="I12">
        <f t="shared" si="7"/>
        <v>3.6134190728781563E-3</v>
      </c>
      <c r="J12">
        <f t="shared" si="7"/>
        <v>5.627826553301736E-2</v>
      </c>
      <c r="L12" t="s">
        <v>29</v>
      </c>
      <c r="M12" s="4">
        <f>SUM(I2:I96)+SUM(J2:J96)</f>
        <v>8.1105208517413683</v>
      </c>
    </row>
    <row r="13" spans="1:19">
      <c r="A13">
        <v>164.4</v>
      </c>
      <c r="B13" s="1">
        <v>69141000</v>
      </c>
      <c r="C13">
        <v>24.64</v>
      </c>
      <c r="E13" s="1">
        <f t="shared" si="1"/>
        <v>65066018.96994555</v>
      </c>
      <c r="F13">
        <f t="shared" si="2"/>
        <v>28946101.729643814</v>
      </c>
      <c r="G13">
        <f t="shared" si="5"/>
        <v>71214209.466511682</v>
      </c>
      <c r="H13">
        <f t="shared" si="6"/>
        <v>23.982980126212183</v>
      </c>
      <c r="I13">
        <f t="shared" si="7"/>
        <v>2.9985239821693085E-2</v>
      </c>
      <c r="J13">
        <f t="shared" si="7"/>
        <v>2.666476760502505E-2</v>
      </c>
    </row>
    <row r="14" spans="1:19">
      <c r="A14">
        <v>102.6</v>
      </c>
      <c r="B14" s="1">
        <v>60714000</v>
      </c>
      <c r="C14">
        <v>25.55</v>
      </c>
      <c r="E14" s="1">
        <f t="shared" si="1"/>
        <v>55862466.182935268</v>
      </c>
      <c r="F14">
        <f t="shared" si="2"/>
        <v>27812939.267150104</v>
      </c>
      <c r="G14">
        <f t="shared" si="5"/>
        <v>62403322.978169732</v>
      </c>
      <c r="H14">
        <f t="shared" si="6"/>
        <v>26.467905788492324</v>
      </c>
      <c r="I14">
        <f t="shared" si="7"/>
        <v>2.7824274107614913E-2</v>
      </c>
      <c r="J14">
        <f t="shared" si="7"/>
        <v>3.5925862563300319E-2</v>
      </c>
    </row>
    <row r="15" spans="1:19">
      <c r="A15">
        <v>64.2</v>
      </c>
      <c r="B15" s="1">
        <v>52979000</v>
      </c>
      <c r="C15">
        <v>26.39</v>
      </c>
      <c r="E15" s="1">
        <f t="shared" si="1"/>
        <v>46899056.27350682</v>
      </c>
      <c r="F15">
        <f t="shared" si="2"/>
        <v>24775594.553064447</v>
      </c>
      <c r="G15">
        <f t="shared" si="5"/>
        <v>53041036.611320071</v>
      </c>
      <c r="H15">
        <f t="shared" si="6"/>
        <v>27.846369684491464</v>
      </c>
      <c r="I15">
        <f t="shared" si="7"/>
        <v>1.1709660680660435E-3</v>
      </c>
      <c r="J15">
        <f t="shared" si="7"/>
        <v>5.5186422299790185E-2</v>
      </c>
    </row>
    <row r="16" spans="1:19">
      <c r="A16">
        <v>39.840000000000003</v>
      </c>
      <c r="B16" s="1">
        <v>46203000</v>
      </c>
      <c r="C16">
        <v>27.44</v>
      </c>
      <c r="E16" s="1">
        <f t="shared" si="1"/>
        <v>40187586.492971711</v>
      </c>
      <c r="F16">
        <f t="shared" si="2"/>
        <v>20838330.484344095</v>
      </c>
      <c r="G16">
        <f t="shared" si="5"/>
        <v>45268953.218567207</v>
      </c>
      <c r="H16">
        <f t="shared" si="6"/>
        <v>27.4079379961908</v>
      </c>
      <c r="I16">
        <f t="shared" si="7"/>
        <v>2.0216150064558416E-2</v>
      </c>
      <c r="J16">
        <f t="shared" si="7"/>
        <v>1.1684403720554539E-3</v>
      </c>
    </row>
    <row r="17" spans="1:10">
      <c r="A17">
        <v>24.84</v>
      </c>
      <c r="B17" s="1">
        <v>40338000</v>
      </c>
      <c r="C17">
        <v>28.42</v>
      </c>
      <c r="E17" s="1">
        <f t="shared" si="1"/>
        <v>35474794.704538636</v>
      </c>
      <c r="F17">
        <f t="shared" si="2"/>
        <v>18175514.489224773</v>
      </c>
      <c r="G17">
        <f t="shared" si="5"/>
        <v>39859884.423781037</v>
      </c>
      <c r="H17">
        <f t="shared" si="6"/>
        <v>27.128337008923658</v>
      </c>
      <c r="I17">
        <f t="shared" si="7"/>
        <v>1.1852733804823309E-2</v>
      </c>
      <c r="J17">
        <f t="shared" si="7"/>
        <v>4.5449084837309757E-2</v>
      </c>
    </row>
    <row r="18" spans="1:10">
      <c r="A18">
        <v>15.48</v>
      </c>
      <c r="B18" s="1">
        <v>35106000</v>
      </c>
      <c r="C18">
        <v>29.43</v>
      </c>
      <c r="E18" s="1">
        <f t="shared" si="1"/>
        <v>30864214.79712471</v>
      </c>
      <c r="F18">
        <f t="shared" si="2"/>
        <v>16984772.497459799</v>
      </c>
      <c r="G18">
        <f t="shared" si="5"/>
        <v>35228997.315187931</v>
      </c>
      <c r="H18">
        <f t="shared" si="6"/>
        <v>28.824266782350289</v>
      </c>
      <c r="I18">
        <f t="shared" si="7"/>
        <v>3.5035981082416415E-3</v>
      </c>
      <c r="J18">
        <f t="shared" si="7"/>
        <v>2.0582168455647656E-2</v>
      </c>
    </row>
    <row r="19" spans="1:10">
      <c r="A19">
        <v>9.66</v>
      </c>
      <c r="B19" s="1">
        <v>30434000</v>
      </c>
      <c r="C19">
        <v>30.59</v>
      </c>
      <c r="E19" s="1">
        <f t="shared" si="1"/>
        <v>25570987.713290907</v>
      </c>
      <c r="F19">
        <f t="shared" si="2"/>
        <v>15827854.427312542</v>
      </c>
      <c r="G19">
        <f t="shared" si="5"/>
        <v>30073183.875430811</v>
      </c>
      <c r="H19">
        <f t="shared" si="6"/>
        <v>31.756556696097913</v>
      </c>
      <c r="I19">
        <f t="shared" si="7"/>
        <v>1.1855691810777053E-2</v>
      </c>
      <c r="J19">
        <f t="shared" si="7"/>
        <v>3.8135230339912174E-2</v>
      </c>
    </row>
    <row r="20" spans="1:10">
      <c r="A20">
        <v>6</v>
      </c>
      <c r="B20" s="1">
        <v>26334000</v>
      </c>
      <c r="C20">
        <v>31.66</v>
      </c>
      <c r="E20" s="1">
        <f t="shared" si="1"/>
        <v>20603476.948878583</v>
      </c>
      <c r="F20">
        <f t="shared" si="2"/>
        <v>13622280.336243458</v>
      </c>
      <c r="G20">
        <f t="shared" si="5"/>
        <v>24699590.764670096</v>
      </c>
      <c r="H20">
        <f t="shared" si="6"/>
        <v>33.471248366905947</v>
      </c>
      <c r="I20">
        <f t="shared" si="7"/>
        <v>6.2064602237787793E-2</v>
      </c>
      <c r="J20">
        <f t="shared" si="7"/>
        <v>5.7209360925645811E-2</v>
      </c>
    </row>
    <row r="21" spans="1:10">
      <c r="A21">
        <v>1250</v>
      </c>
      <c r="B21" s="1">
        <v>121450000</v>
      </c>
      <c r="C21">
        <v>22.05</v>
      </c>
      <c r="E21" s="1">
        <f t="shared" si="1"/>
        <v>110396158.00099896</v>
      </c>
      <c r="F21">
        <f t="shared" si="2"/>
        <v>43960327.46843522</v>
      </c>
      <c r="G21">
        <f t="shared" si="5"/>
        <v>118826857.62281853</v>
      </c>
      <c r="H21">
        <f t="shared" si="6"/>
        <v>21.712705731796184</v>
      </c>
      <c r="I21">
        <f t="shared" si="7"/>
        <v>2.1598537481938827E-2</v>
      </c>
      <c r="J21">
        <f t="shared" si="7"/>
        <v>1.5296792208789862E-2</v>
      </c>
    </row>
    <row r="22" spans="1:10">
      <c r="A22">
        <v>780</v>
      </c>
      <c r="B22" s="1">
        <v>107030000</v>
      </c>
      <c r="C22">
        <v>22.86</v>
      </c>
      <c r="E22" s="1">
        <f t="shared" si="1"/>
        <v>95655920.657840401</v>
      </c>
      <c r="F22">
        <f t="shared" si="2"/>
        <v>41016626.296115413</v>
      </c>
      <c r="G22">
        <f t="shared" si="5"/>
        <v>104078906.55466287</v>
      </c>
      <c r="H22">
        <f t="shared" si="6"/>
        <v>23.209333605989354</v>
      </c>
      <c r="I22">
        <f t="shared" si="7"/>
        <v>2.7572581942792971E-2</v>
      </c>
      <c r="J22">
        <f t="shared" si="7"/>
        <v>1.5281435082648924E-2</v>
      </c>
    </row>
    <row r="23" spans="1:10">
      <c r="A23">
        <v>485</v>
      </c>
      <c r="B23" s="1">
        <v>94456000</v>
      </c>
      <c r="C23">
        <v>23.61</v>
      </c>
      <c r="E23" s="1">
        <f t="shared" si="1"/>
        <v>83461745.446857095</v>
      </c>
      <c r="F23">
        <f t="shared" si="2"/>
        <v>35559628.485000022</v>
      </c>
      <c r="G23">
        <f t="shared" si="5"/>
        <v>90721277.168188035</v>
      </c>
      <c r="H23">
        <f t="shared" si="6"/>
        <v>23.076866119540629</v>
      </c>
      <c r="I23">
        <f t="shared" si="7"/>
        <v>3.9539286353561069E-2</v>
      </c>
      <c r="J23">
        <f t="shared" si="7"/>
        <v>2.2580850506538356E-2</v>
      </c>
    </row>
    <row r="24" spans="1:10">
      <c r="A24">
        <v>302.5</v>
      </c>
      <c r="B24" s="1">
        <v>83292000</v>
      </c>
      <c r="C24">
        <v>24.31</v>
      </c>
      <c r="E24" s="1">
        <f t="shared" si="1"/>
        <v>74956427.044444665</v>
      </c>
      <c r="F24">
        <f t="shared" si="2"/>
        <v>31049870.104615942</v>
      </c>
      <c r="G24">
        <f t="shared" si="5"/>
        <v>81132979.661680609</v>
      </c>
      <c r="H24">
        <f t="shared" si="6"/>
        <v>22.501240572682399</v>
      </c>
      <c r="I24">
        <f t="shared" si="7"/>
        <v>2.5921100925891935E-2</v>
      </c>
      <c r="J24">
        <f t="shared" si="7"/>
        <v>7.4403925434701784E-2</v>
      </c>
    </row>
    <row r="25" spans="1:10">
      <c r="A25">
        <v>188.25</v>
      </c>
      <c r="B25" s="1">
        <v>73197000</v>
      </c>
      <c r="C25">
        <v>25.06</v>
      </c>
      <c r="E25" s="1">
        <f t="shared" si="1"/>
        <v>67426834.287728757</v>
      </c>
      <c r="F25">
        <f t="shared" si="2"/>
        <v>29165903.941428244</v>
      </c>
      <c r="G25">
        <f t="shared" si="5"/>
        <v>73464467.157840699</v>
      </c>
      <c r="H25">
        <f t="shared" si="6"/>
        <v>23.39120122996157</v>
      </c>
      <c r="I25">
        <f t="shared" si="7"/>
        <v>3.6540726783980074E-3</v>
      </c>
      <c r="J25">
        <f t="shared" si="7"/>
        <v>6.6592129690280458E-2</v>
      </c>
    </row>
    <row r="26" spans="1:10">
      <c r="A26">
        <v>117.25</v>
      </c>
      <c r="B26" s="1">
        <v>64150000</v>
      </c>
      <c r="C26">
        <v>25.75</v>
      </c>
      <c r="E26" s="1">
        <f t="shared" si="1"/>
        <v>58572897.314714208</v>
      </c>
      <c r="F26">
        <f t="shared" si="2"/>
        <v>28289618.654917967</v>
      </c>
      <c r="G26">
        <f t="shared" si="5"/>
        <v>65046804.867577761</v>
      </c>
      <c r="H26">
        <f t="shared" si="6"/>
        <v>25.779677469165566</v>
      </c>
      <c r="I26">
        <f t="shared" si="7"/>
        <v>1.3979810874166195E-2</v>
      </c>
      <c r="J26">
        <f t="shared" si="7"/>
        <v>1.1525230743909263E-3</v>
      </c>
    </row>
    <row r="27" spans="1:10">
      <c r="A27">
        <v>73</v>
      </c>
      <c r="B27" s="1">
        <v>56004000</v>
      </c>
      <c r="C27">
        <v>26.44</v>
      </c>
      <c r="E27" s="1">
        <f t="shared" si="1"/>
        <v>49173300.42128323</v>
      </c>
      <c r="F27">
        <f t="shared" si="2"/>
        <v>25788367.276352648</v>
      </c>
      <c r="G27">
        <f t="shared" si="5"/>
        <v>55525249.761723988</v>
      </c>
      <c r="H27">
        <f t="shared" si="6"/>
        <v>27.674242493923558</v>
      </c>
      <c r="I27">
        <f t="shared" si="7"/>
        <v>8.5485007905866054E-3</v>
      </c>
      <c r="J27">
        <f t="shared" si="7"/>
        <v>4.6680881010724519E-2</v>
      </c>
    </row>
    <row r="28" spans="1:10">
      <c r="A28">
        <v>45.5</v>
      </c>
      <c r="B28" s="1">
        <v>48697000</v>
      </c>
      <c r="C28">
        <v>27.25</v>
      </c>
      <c r="E28" s="1">
        <f t="shared" si="1"/>
        <v>41790555.061859153</v>
      </c>
      <c r="F28">
        <f t="shared" si="2"/>
        <v>21875741.277798597</v>
      </c>
      <c r="G28">
        <f t="shared" si="5"/>
        <v>47169890.277924784</v>
      </c>
      <c r="H28">
        <f t="shared" si="6"/>
        <v>27.630320256426408</v>
      </c>
      <c r="I28">
        <f t="shared" si="7"/>
        <v>3.1359420951500433E-2</v>
      </c>
      <c r="J28">
        <f t="shared" si="7"/>
        <v>1.3956706657849847E-2</v>
      </c>
    </row>
    <row r="29" spans="1:10">
      <c r="A29">
        <v>28.25</v>
      </c>
      <c r="B29" s="1">
        <v>42236000</v>
      </c>
      <c r="C29">
        <v>28.01</v>
      </c>
      <c r="E29" s="1">
        <f t="shared" si="1"/>
        <v>36673042.303655148</v>
      </c>
      <c r="F29">
        <f t="shared" si="2"/>
        <v>18724217.457265902</v>
      </c>
      <c r="G29">
        <f t="shared" si="5"/>
        <v>41176550.987092897</v>
      </c>
      <c r="H29">
        <f t="shared" si="6"/>
        <v>27.047570217244726</v>
      </c>
      <c r="I29">
        <f t="shared" si="7"/>
        <v>2.5084028149140607E-2</v>
      </c>
      <c r="J29">
        <f t="shared" si="7"/>
        <v>3.4360220733854904E-2</v>
      </c>
    </row>
    <row r="30" spans="1:10">
      <c r="A30">
        <v>17.675000000000001</v>
      </c>
      <c r="B30" s="1">
        <v>36409000</v>
      </c>
      <c r="C30">
        <v>28.96</v>
      </c>
      <c r="E30" s="1">
        <f t="shared" si="1"/>
        <v>32229924.046503697</v>
      </c>
      <c r="F30">
        <f t="shared" si="2"/>
        <v>17237713.221233606</v>
      </c>
      <c r="G30">
        <f t="shared" si="5"/>
        <v>36550058.29189454</v>
      </c>
      <c r="H30">
        <f t="shared" si="6"/>
        <v>28.139460796762858</v>
      </c>
      <c r="I30">
        <f t="shared" si="7"/>
        <v>3.8742698754302561E-3</v>
      </c>
      <c r="J30">
        <f t="shared" si="7"/>
        <v>2.8333536023382001E-2</v>
      </c>
    </row>
    <row r="31" spans="1:10">
      <c r="A31">
        <v>11.025</v>
      </c>
      <c r="B31" s="1">
        <v>31266000</v>
      </c>
      <c r="C31">
        <v>29.81</v>
      </c>
      <c r="E31" s="1">
        <f t="shared" si="1"/>
        <v>27087923.726994377</v>
      </c>
      <c r="F31">
        <f t="shared" si="2"/>
        <v>16243411.382115934</v>
      </c>
      <c r="G31">
        <f t="shared" si="5"/>
        <v>31584870.19394125</v>
      </c>
      <c r="H31">
        <f t="shared" si="6"/>
        <v>30.949223586320837</v>
      </c>
      <c r="I31">
        <f t="shared" si="7"/>
        <v>1.0198624510370704E-2</v>
      </c>
      <c r="J31">
        <f t="shared" si="7"/>
        <v>3.8216155193587335E-2</v>
      </c>
    </row>
    <row r="32" spans="1:10">
      <c r="A32">
        <v>6.85</v>
      </c>
      <c r="B32" s="1">
        <v>26745000</v>
      </c>
      <c r="C32">
        <v>30.76</v>
      </c>
      <c r="E32" s="1">
        <f t="shared" si="1"/>
        <v>21856780.151430152</v>
      </c>
      <c r="F32">
        <f t="shared" si="2"/>
        <v>14321789.801940311</v>
      </c>
      <c r="G32">
        <f t="shared" si="5"/>
        <v>26131063.922445111</v>
      </c>
      <c r="H32">
        <f t="shared" si="6"/>
        <v>33.235068100157847</v>
      </c>
      <c r="I32">
        <f t="shared" si="7"/>
        <v>2.2955172090293102E-2</v>
      </c>
      <c r="J32">
        <f t="shared" si="7"/>
        <v>8.0463852410853215E-2</v>
      </c>
    </row>
    <row r="33" spans="1:10">
      <c r="A33">
        <v>4.2750000000000004</v>
      </c>
      <c r="B33" s="1">
        <v>22783000</v>
      </c>
      <c r="C33">
        <v>31.79</v>
      </c>
      <c r="E33" s="1">
        <f t="shared" si="1"/>
        <v>17968100.256815244</v>
      </c>
      <c r="F33">
        <f t="shared" si="2"/>
        <v>11808306.607699962</v>
      </c>
      <c r="G33">
        <f t="shared" si="5"/>
        <v>21500900.720212039</v>
      </c>
      <c r="H33">
        <f t="shared" si="6"/>
        <v>33.312184971961372</v>
      </c>
      <c r="I33">
        <f t="shared" si="7"/>
        <v>5.6274383522273687E-2</v>
      </c>
      <c r="J33">
        <f t="shared" si="7"/>
        <v>4.7882509341345483E-2</v>
      </c>
    </row>
    <row r="34" spans="1:10">
      <c r="A34">
        <v>2.6749999999999998</v>
      </c>
      <c r="B34" s="1">
        <v>19311000</v>
      </c>
      <c r="C34">
        <v>32.85</v>
      </c>
      <c r="E34" s="1">
        <f t="shared" si="1"/>
        <v>15368329.530738745</v>
      </c>
      <c r="F34">
        <f t="shared" si="2"/>
        <v>9866591.0352673847</v>
      </c>
      <c r="G34">
        <f t="shared" si="5"/>
        <v>18262945.305251155</v>
      </c>
      <c r="H34">
        <f t="shared" si="6"/>
        <v>32.700788917622667</v>
      </c>
      <c r="I34">
        <f t="shared" si="7"/>
        <v>5.4272419592400443E-2</v>
      </c>
      <c r="J34">
        <f t="shared" si="7"/>
        <v>4.5421942885033326E-3</v>
      </c>
    </row>
    <row r="35" spans="1:10">
      <c r="A35">
        <v>1.66</v>
      </c>
      <c r="B35" s="1">
        <v>16273000</v>
      </c>
      <c r="C35">
        <v>34.01</v>
      </c>
      <c r="E35" s="1">
        <f t="shared" si="1"/>
        <v>13063993.148042137</v>
      </c>
      <c r="F35">
        <f t="shared" si="2"/>
        <v>8793625.2255972773</v>
      </c>
      <c r="G35">
        <f t="shared" si="5"/>
        <v>15747881.177490281</v>
      </c>
      <c r="H35">
        <f t="shared" si="6"/>
        <v>33.945255882978302</v>
      </c>
      <c r="I35">
        <f t="shared" si="7"/>
        <v>3.2269330947564623E-2</v>
      </c>
      <c r="J35">
        <f t="shared" si="7"/>
        <v>1.903678830393898E-3</v>
      </c>
    </row>
    <row r="36" spans="1:10">
      <c r="A36">
        <v>1.0349999999999999</v>
      </c>
      <c r="B36" s="1">
        <v>13619000</v>
      </c>
      <c r="C36">
        <v>35.19</v>
      </c>
      <c r="E36" s="1">
        <f t="shared" si="1"/>
        <v>10526837.671300266</v>
      </c>
      <c r="F36">
        <f t="shared" si="2"/>
        <v>7988783.3453295277</v>
      </c>
      <c r="G36">
        <f t="shared" si="5"/>
        <v>13214952.542348415</v>
      </c>
      <c r="H36">
        <f t="shared" si="6"/>
        <v>37.19474604615877</v>
      </c>
      <c r="I36">
        <f t="shared" si="7"/>
        <v>2.9667924051074625E-2</v>
      </c>
      <c r="J36">
        <f t="shared" si="7"/>
        <v>5.6969197105961121E-2</v>
      </c>
    </row>
    <row r="37" spans="1:10">
      <c r="A37">
        <v>0.64500000000000002</v>
      </c>
      <c r="B37" s="1">
        <v>11316000</v>
      </c>
      <c r="C37">
        <v>36.53</v>
      </c>
      <c r="E37" s="1">
        <f t="shared" si="1"/>
        <v>8097830.9780797362</v>
      </c>
      <c r="F37">
        <f t="shared" si="2"/>
        <v>6786783.1189370556</v>
      </c>
      <c r="G37">
        <f t="shared" si="5"/>
        <v>10565760.344293108</v>
      </c>
      <c r="H37">
        <f t="shared" si="6"/>
        <v>39.966335805113026</v>
      </c>
      <c r="I37">
        <f t="shared" si="7"/>
        <v>6.6299015173815104E-2</v>
      </c>
      <c r="J37">
        <f t="shared" si="7"/>
        <v>9.406886956236038E-2</v>
      </c>
    </row>
    <row r="38" spans="1:10">
      <c r="A38">
        <v>0.40250000000000002</v>
      </c>
      <c r="B38" s="1">
        <v>9381500</v>
      </c>
      <c r="C38">
        <v>37.86</v>
      </c>
      <c r="E38" s="1">
        <f t="shared" si="1"/>
        <v>6366799.1285790065</v>
      </c>
      <c r="F38">
        <f t="shared" si="2"/>
        <v>5402794.5163985072</v>
      </c>
      <c r="G38">
        <f t="shared" si="5"/>
        <v>8350228.7232207106</v>
      </c>
      <c r="H38">
        <f t="shared" si="6"/>
        <v>40.317563351345427</v>
      </c>
      <c r="I38">
        <f t="shared" si="7"/>
        <v>0.10992605412559711</v>
      </c>
      <c r="J38">
        <f t="shared" si="7"/>
        <v>6.4911868762425454E-2</v>
      </c>
    </row>
    <row r="39" spans="1:10">
      <c r="A39">
        <v>0.25</v>
      </c>
      <c r="B39" s="1">
        <v>7780600</v>
      </c>
      <c r="C39">
        <v>39.22</v>
      </c>
      <c r="E39" s="1">
        <f t="shared" si="1"/>
        <v>5236568.3209421933</v>
      </c>
      <c r="F39">
        <f t="shared" si="2"/>
        <v>4338062.6324014291</v>
      </c>
      <c r="G39">
        <f t="shared" si="5"/>
        <v>6800031.9986403706</v>
      </c>
      <c r="H39">
        <f t="shared" si="6"/>
        <v>39.638930907748957</v>
      </c>
      <c r="I39">
        <f t="shared" si="7"/>
        <v>0.12602729884065875</v>
      </c>
      <c r="J39">
        <f t="shared" si="7"/>
        <v>1.0681563175649115E-2</v>
      </c>
    </row>
    <row r="40" spans="1:10">
      <c r="A40">
        <v>50</v>
      </c>
      <c r="B40" s="1">
        <v>51901000</v>
      </c>
      <c r="C40">
        <v>28.33</v>
      </c>
      <c r="E40" s="1">
        <f t="shared" si="1"/>
        <v>43045366.004031375</v>
      </c>
      <c r="F40">
        <f t="shared" si="2"/>
        <v>22659434.140178956</v>
      </c>
      <c r="G40">
        <f t="shared" si="5"/>
        <v>48645179.514255337</v>
      </c>
      <c r="H40">
        <f t="shared" si="6"/>
        <v>27.762687169081346</v>
      </c>
      <c r="I40">
        <f t="shared" si="7"/>
        <v>6.2731363282878219E-2</v>
      </c>
      <c r="J40">
        <f t="shared" si="7"/>
        <v>2.0025161698505205E-2</v>
      </c>
    </row>
    <row r="41" spans="1:10">
      <c r="A41">
        <v>31.2</v>
      </c>
      <c r="B41" s="1">
        <v>44106000</v>
      </c>
      <c r="C41">
        <v>29.51</v>
      </c>
      <c r="E41" s="1">
        <f t="shared" si="1"/>
        <v>37623622.193830542</v>
      </c>
      <c r="F41">
        <f t="shared" si="2"/>
        <v>19238621.466657635</v>
      </c>
      <c r="G41">
        <f t="shared" si="5"/>
        <v>42257088.197383389</v>
      </c>
      <c r="H41">
        <f t="shared" si="6"/>
        <v>27.082668649852206</v>
      </c>
      <c r="I41">
        <f t="shared" si="7"/>
        <v>4.1919734335841181E-2</v>
      </c>
      <c r="J41">
        <f t="shared" si="7"/>
        <v>8.2254535755601349E-2</v>
      </c>
    </row>
    <row r="42" spans="1:10">
      <c r="A42">
        <v>19.399999999999999</v>
      </c>
      <c r="B42" s="1">
        <v>37514000</v>
      </c>
      <c r="C42">
        <v>30.44</v>
      </c>
      <c r="E42" s="1">
        <f t="shared" si="1"/>
        <v>33148273.182959508</v>
      </c>
      <c r="F42">
        <f t="shared" si="2"/>
        <v>17438547.027842801</v>
      </c>
      <c r="G42">
        <f t="shared" si="5"/>
        <v>37455452.706573948</v>
      </c>
      <c r="H42">
        <f t="shared" si="6"/>
        <v>27.747829681483999</v>
      </c>
      <c r="I42">
        <f t="shared" si="7"/>
        <v>1.5606785047196177E-3</v>
      </c>
      <c r="J42">
        <f t="shared" si="7"/>
        <v>8.8441863288961947E-2</v>
      </c>
    </row>
    <row r="43" spans="1:10">
      <c r="A43">
        <v>12.1</v>
      </c>
      <c r="B43" s="1">
        <v>31880000</v>
      </c>
      <c r="C43">
        <v>31.27</v>
      </c>
      <c r="E43" s="1">
        <f t="shared" si="1"/>
        <v>28152101.068506602</v>
      </c>
      <c r="F43">
        <f t="shared" si="2"/>
        <v>16483672.69478943</v>
      </c>
      <c r="G43">
        <f t="shared" si="5"/>
        <v>32622879.395914108</v>
      </c>
      <c r="H43">
        <f t="shared" si="6"/>
        <v>30.349908980448969</v>
      </c>
      <c r="I43">
        <f t="shared" si="7"/>
        <v>2.3302364991032231E-2</v>
      </c>
      <c r="J43">
        <f t="shared" si="7"/>
        <v>2.9424081213656233E-2</v>
      </c>
    </row>
    <row r="44" spans="1:10">
      <c r="A44">
        <v>7.53</v>
      </c>
      <c r="B44" s="1">
        <v>27022000</v>
      </c>
      <c r="C44">
        <v>32.07</v>
      </c>
      <c r="E44" s="1">
        <f t="shared" si="1"/>
        <v>22822819.368285678</v>
      </c>
      <c r="F44">
        <f t="shared" si="2"/>
        <v>14790513.068521259</v>
      </c>
      <c r="G44">
        <f t="shared" si="5"/>
        <v>27196329.913197737</v>
      </c>
      <c r="H44">
        <f t="shared" si="6"/>
        <v>32.945582045694671</v>
      </c>
      <c r="I44">
        <f t="shared" si="7"/>
        <v>6.4514067499717703E-3</v>
      </c>
      <c r="J44">
        <f t="shared" si="7"/>
        <v>2.7302215331919889E-2</v>
      </c>
    </row>
    <row r="45" spans="1:10">
      <c r="A45">
        <v>4.6900000000000004</v>
      </c>
      <c r="B45" s="1">
        <v>22806000</v>
      </c>
      <c r="C45">
        <v>32.94</v>
      </c>
      <c r="E45" s="1">
        <f t="shared" si="1"/>
        <v>18609110.272631351</v>
      </c>
      <c r="F45">
        <f t="shared" si="2"/>
        <v>12288518.481428877</v>
      </c>
      <c r="G45">
        <f t="shared" si="5"/>
        <v>22300373.799723014</v>
      </c>
      <c r="H45">
        <f t="shared" si="6"/>
        <v>33.438761622467275</v>
      </c>
      <c r="I45">
        <f t="shared" si="7"/>
        <v>2.2170753322677619E-2</v>
      </c>
      <c r="J45">
        <f t="shared" si="7"/>
        <v>1.5141518593420698E-2</v>
      </c>
    </row>
    <row r="46" spans="1:10">
      <c r="A46">
        <v>2.92</v>
      </c>
      <c r="B46" s="1">
        <v>19151000</v>
      </c>
      <c r="C46">
        <v>33.840000000000003</v>
      </c>
      <c r="E46" s="1">
        <f t="shared" si="1"/>
        <v>15799058.702436762</v>
      </c>
      <c r="F46">
        <f t="shared" si="2"/>
        <v>10156414.985621151</v>
      </c>
      <c r="G46">
        <f t="shared" si="5"/>
        <v>18781986.61598907</v>
      </c>
      <c r="H46">
        <f t="shared" si="6"/>
        <v>32.734911282206994</v>
      </c>
      <c r="I46">
        <f t="shared" si="7"/>
        <v>1.926862221350998E-2</v>
      </c>
      <c r="J46">
        <f t="shared" si="7"/>
        <v>3.2656285986791052E-2</v>
      </c>
    </row>
    <row r="47" spans="1:10">
      <c r="A47">
        <v>1.82</v>
      </c>
      <c r="B47" s="1">
        <v>16035000</v>
      </c>
      <c r="C47">
        <v>34.75</v>
      </c>
      <c r="E47" s="1">
        <f t="shared" si="1"/>
        <v>13523004.045543227</v>
      </c>
      <c r="F47">
        <f t="shared" si="2"/>
        <v>8951706.8092202675</v>
      </c>
      <c r="G47">
        <f t="shared" si="5"/>
        <v>16217419.437568327</v>
      </c>
      <c r="H47">
        <f t="shared" si="6"/>
        <v>33.503021777822646</v>
      </c>
      <c r="I47">
        <f t="shared" si="7"/>
        <v>1.1376329128052847E-2</v>
      </c>
      <c r="J47">
        <f t="shared" si="7"/>
        <v>3.5884265386398682E-2</v>
      </c>
    </row>
    <row r="48" spans="1:10">
      <c r="A48">
        <v>1.1299999999999999</v>
      </c>
      <c r="B48" s="1">
        <v>13351000</v>
      </c>
      <c r="C48">
        <v>35.770000000000003</v>
      </c>
      <c r="E48" s="1">
        <f t="shared" si="1"/>
        <v>11012182.22227996</v>
      </c>
      <c r="F48">
        <f t="shared" si="2"/>
        <v>8158891.506219143</v>
      </c>
      <c r="G48">
        <f t="shared" si="5"/>
        <v>13705315.315852959</v>
      </c>
      <c r="H48">
        <f t="shared" si="6"/>
        <v>36.534631670129038</v>
      </c>
      <c r="I48">
        <f t="shared" si="7"/>
        <v>2.6538485196087088E-2</v>
      </c>
      <c r="J48">
        <f t="shared" si="7"/>
        <v>2.1376339673721958E-2</v>
      </c>
    </row>
    <row r="49" spans="1:10">
      <c r="A49">
        <v>0.70699999999999996</v>
      </c>
      <c r="B49" s="1">
        <v>11060000</v>
      </c>
      <c r="C49">
        <v>36.799999999999997</v>
      </c>
      <c r="E49" s="1">
        <f t="shared" si="1"/>
        <v>8525423.5212652069</v>
      </c>
      <c r="F49">
        <f t="shared" si="2"/>
        <v>7052398.9490856426</v>
      </c>
      <c r="G49">
        <f t="shared" si="5"/>
        <v>11064320.004139718</v>
      </c>
      <c r="H49">
        <f t="shared" si="6"/>
        <v>39.598225396307036</v>
      </c>
      <c r="I49">
        <f t="shared" si="7"/>
        <v>3.9059711932347814E-4</v>
      </c>
      <c r="J49">
        <f t="shared" si="7"/>
        <v>7.6038733595299987E-2</v>
      </c>
    </row>
    <row r="50" spans="1:10">
      <c r="A50">
        <v>0.441</v>
      </c>
      <c r="B50" s="1">
        <v>9125100</v>
      </c>
      <c r="C50">
        <v>37.909999999999997</v>
      </c>
      <c r="E50" s="1">
        <f t="shared" si="1"/>
        <v>6642934.131253371</v>
      </c>
      <c r="F50">
        <f t="shared" si="2"/>
        <v>5657280.6674054703</v>
      </c>
      <c r="G50">
        <f t="shared" si="5"/>
        <v>8725445.4569363203</v>
      </c>
      <c r="H50">
        <f t="shared" si="6"/>
        <v>40.418505315186373</v>
      </c>
      <c r="I50">
        <f t="shared" si="7"/>
        <v>4.3797278173793135E-2</v>
      </c>
      <c r="J50">
        <f t="shared" si="7"/>
        <v>6.6170016227548839E-2</v>
      </c>
    </row>
    <row r="51" spans="1:10">
      <c r="A51">
        <v>0.27400000000000002</v>
      </c>
      <c r="B51" s="1">
        <v>7486000</v>
      </c>
      <c r="C51">
        <v>39.119999999999997</v>
      </c>
      <c r="E51" s="1">
        <f t="shared" si="1"/>
        <v>5426672.5590810804</v>
      </c>
      <c r="F51">
        <f t="shared" si="2"/>
        <v>4505273.5583584858</v>
      </c>
      <c r="G51">
        <f t="shared" si="5"/>
        <v>7053103.2105823979</v>
      </c>
      <c r="H51">
        <f t="shared" si="6"/>
        <v>39.699769977257994</v>
      </c>
      <c r="I51">
        <f t="shared" si="7"/>
        <v>5.7827516620037683E-2</v>
      </c>
      <c r="J51">
        <f t="shared" si="7"/>
        <v>1.4820295942177814E-2</v>
      </c>
    </row>
    <row r="52" spans="1:10">
      <c r="A52">
        <v>0.17100000000000001</v>
      </c>
      <c r="B52" s="1">
        <v>6107600</v>
      </c>
      <c r="C52">
        <v>40.36</v>
      </c>
      <c r="E52" s="1">
        <f t="shared" si="1"/>
        <v>4482122.8215997806</v>
      </c>
      <c r="F52">
        <f t="shared" si="2"/>
        <v>3808373.4138131333</v>
      </c>
      <c r="G52">
        <f t="shared" si="5"/>
        <v>5881592.73045527</v>
      </c>
      <c r="H52">
        <f t="shared" si="6"/>
        <v>40.353915142521053</v>
      </c>
      <c r="I52">
        <f t="shared" si="7"/>
        <v>3.7004268377878374E-2</v>
      </c>
      <c r="J52">
        <f t="shared" si="7"/>
        <v>1.5076455596992191E-4</v>
      </c>
    </row>
    <row r="53" spans="1:10">
      <c r="A53">
        <v>0.107</v>
      </c>
      <c r="B53" s="1">
        <v>4942900</v>
      </c>
      <c r="C53">
        <v>41.68</v>
      </c>
      <c r="E53" s="1">
        <f t="shared" si="1"/>
        <v>3504309.5039694267</v>
      </c>
      <c r="F53">
        <f t="shared" si="2"/>
        <v>3318079.6967643853</v>
      </c>
      <c r="G53">
        <f t="shared" si="5"/>
        <v>4825954.6178647894</v>
      </c>
      <c r="H53">
        <f t="shared" si="6"/>
        <v>43.436393372025613</v>
      </c>
      <c r="I53">
        <f t="shared" si="7"/>
        <v>2.365926523603766E-2</v>
      </c>
      <c r="J53">
        <f t="shared" si="7"/>
        <v>4.2139956142649065E-2</v>
      </c>
    </row>
    <row r="54" spans="1:10">
      <c r="A54">
        <v>6.6400000000000001E-2</v>
      </c>
      <c r="B54" s="1">
        <v>3972700</v>
      </c>
      <c r="C54">
        <v>43.06</v>
      </c>
      <c r="E54" s="1">
        <f t="shared" si="1"/>
        <v>2559459.4856740111</v>
      </c>
      <c r="F54">
        <f t="shared" si="2"/>
        <v>2736129.5561624421</v>
      </c>
      <c r="G54">
        <f t="shared" si="5"/>
        <v>3746630.1935088756</v>
      </c>
      <c r="H54">
        <f t="shared" si="6"/>
        <v>46.910778269054383</v>
      </c>
      <c r="I54">
        <f t="shared" si="7"/>
        <v>5.6905833939417637E-2</v>
      </c>
      <c r="J54">
        <f t="shared" si="7"/>
        <v>8.9428199467124492E-2</v>
      </c>
    </row>
    <row r="55" spans="1:10">
      <c r="A55">
        <v>4.1399999999999999E-2</v>
      </c>
      <c r="B55" s="1">
        <v>3165400</v>
      </c>
      <c r="C55">
        <v>44.53</v>
      </c>
      <c r="E55" s="1">
        <f t="shared" si="1"/>
        <v>1893246.6669247332</v>
      </c>
      <c r="F55">
        <f t="shared" si="2"/>
        <v>2111710.6643615677</v>
      </c>
      <c r="G55">
        <f t="shared" si="5"/>
        <v>2836142.6042778571</v>
      </c>
      <c r="H55">
        <f t="shared" si="6"/>
        <v>48.122298480348647</v>
      </c>
      <c r="I55">
        <f t="shared" si="7"/>
        <v>0.1040176267524303</v>
      </c>
      <c r="J55">
        <f t="shared" si="7"/>
        <v>8.0671423317957458E-2</v>
      </c>
    </row>
    <row r="56" spans="1:10">
      <c r="A56">
        <v>2.58E-2</v>
      </c>
      <c r="B56" s="1">
        <v>2498100</v>
      </c>
      <c r="C56">
        <v>46.06</v>
      </c>
      <c r="E56" s="1">
        <f t="shared" si="1"/>
        <v>1481862.1873675347</v>
      </c>
      <c r="F56">
        <f t="shared" si="2"/>
        <v>1620336.2232661324</v>
      </c>
      <c r="G56">
        <f t="shared" si="5"/>
        <v>2195769.8009531982</v>
      </c>
      <c r="H56">
        <f t="shared" si="6"/>
        <v>47.555837375973368</v>
      </c>
      <c r="I56">
        <f t="shared" si="7"/>
        <v>0.12102405790272679</v>
      </c>
      <c r="J56">
        <f t="shared" si="7"/>
        <v>3.2475844028948458E-2</v>
      </c>
    </row>
    <row r="57" spans="1:10">
      <c r="A57">
        <v>1.61E-2</v>
      </c>
      <c r="B57" s="1">
        <v>1958200</v>
      </c>
      <c r="C57">
        <v>47.63</v>
      </c>
      <c r="E57" s="1">
        <f t="shared" si="1"/>
        <v>1172451.2499603517</v>
      </c>
      <c r="F57">
        <f t="shared" si="2"/>
        <v>1307552.3376517498</v>
      </c>
      <c r="G57">
        <f t="shared" si="5"/>
        <v>1756227.5049754078</v>
      </c>
      <c r="H57">
        <f t="shared" si="6"/>
        <v>48.118172295518995</v>
      </c>
      <c r="I57">
        <f t="shared" si="7"/>
        <v>0.10314191350454098</v>
      </c>
      <c r="J57">
        <f t="shared" si="7"/>
        <v>1.0249260875897394E-2</v>
      </c>
    </row>
    <row r="58" spans="1:10">
      <c r="A58">
        <v>0.01</v>
      </c>
      <c r="B58" s="1">
        <v>1532700</v>
      </c>
      <c r="C58">
        <v>49.22</v>
      </c>
      <c r="E58" s="1">
        <f t="shared" si="1"/>
        <v>864563.44794034038</v>
      </c>
      <c r="F58">
        <f t="shared" si="2"/>
        <v>1078822.1761606736</v>
      </c>
      <c r="G58">
        <f t="shared" si="5"/>
        <v>1382507.5924892931</v>
      </c>
      <c r="H58">
        <f t="shared" si="6"/>
        <v>51.291464293217089</v>
      </c>
      <c r="I58">
        <f t="shared" si="7"/>
        <v>9.7992045090824639E-2</v>
      </c>
      <c r="J58">
        <f t="shared" si="7"/>
        <v>4.2085824730131866E-2</v>
      </c>
    </row>
    <row r="59" spans="1:10">
      <c r="A59">
        <v>2.5</v>
      </c>
      <c r="B59" s="1">
        <v>18628000</v>
      </c>
      <c r="C59">
        <v>35.17</v>
      </c>
      <c r="E59" s="1">
        <f t="shared" si="1"/>
        <v>15043399.165161863</v>
      </c>
      <c r="F59">
        <f t="shared" si="2"/>
        <v>9666052.2683989014</v>
      </c>
      <c r="G59">
        <f t="shared" si="5"/>
        <v>17881175.154273618</v>
      </c>
      <c r="H59">
        <f t="shared" si="6"/>
        <v>32.722546448068222</v>
      </c>
      <c r="I59">
        <f t="shared" si="7"/>
        <v>4.0091520599440732E-2</v>
      </c>
      <c r="J59">
        <f t="shared" si="7"/>
        <v>6.958923946351378E-2</v>
      </c>
    </row>
    <row r="60" spans="1:10">
      <c r="A60">
        <v>1.56</v>
      </c>
      <c r="B60" s="1">
        <v>15279000</v>
      </c>
      <c r="C60">
        <v>36.9</v>
      </c>
      <c r="E60" s="1">
        <f t="shared" si="1"/>
        <v>12746568.16428194</v>
      </c>
      <c r="F60">
        <f t="shared" si="2"/>
        <v>8692875.5653287917</v>
      </c>
      <c r="G60">
        <f t="shared" si="5"/>
        <v>15428580.153759329</v>
      </c>
      <c r="H60">
        <f t="shared" si="6"/>
        <v>34.293116757130868</v>
      </c>
      <c r="I60">
        <f t="shared" si="7"/>
        <v>9.7899177799154816E-3</v>
      </c>
      <c r="J60">
        <f t="shared" si="7"/>
        <v>7.0647242354176992E-2</v>
      </c>
    </row>
    <row r="61" spans="1:10">
      <c r="A61">
        <v>0.97</v>
      </c>
      <c r="B61" s="1">
        <v>12463000</v>
      </c>
      <c r="C61">
        <v>38.18</v>
      </c>
      <c r="E61" s="1">
        <f t="shared" si="1"/>
        <v>10170057.677453609</v>
      </c>
      <c r="F61">
        <f t="shared" si="2"/>
        <v>7852344.127790927</v>
      </c>
      <c r="G61">
        <f t="shared" si="5"/>
        <v>12848711.276388219</v>
      </c>
      <c r="H61">
        <f t="shared" si="6"/>
        <v>37.671880747993221</v>
      </c>
      <c r="I61">
        <f t="shared" si="7"/>
        <v>3.0948509699768804E-2</v>
      </c>
      <c r="J61">
        <f t="shared" si="7"/>
        <v>1.3308518910601854E-2</v>
      </c>
    </row>
    <row r="62" spans="1:10">
      <c r="A62">
        <v>0.60499999999999998</v>
      </c>
      <c r="B62" s="1">
        <v>10138000</v>
      </c>
      <c r="C62">
        <v>39.340000000000003</v>
      </c>
      <c r="E62" s="1">
        <f t="shared" si="1"/>
        <v>7816570.829041834</v>
      </c>
      <c r="F62">
        <f t="shared" si="2"/>
        <v>6596574.9864240205</v>
      </c>
      <c r="G62">
        <f t="shared" si="5"/>
        <v>10228078.073467312</v>
      </c>
      <c r="H62">
        <f t="shared" si="6"/>
        <v>40.161751065152245</v>
      </c>
      <c r="I62">
        <f t="shared" si="7"/>
        <v>8.885191701253934E-3</v>
      </c>
      <c r="J62">
        <f t="shared" si="7"/>
        <v>2.0888435819833292E-2</v>
      </c>
    </row>
    <row r="63" spans="1:10">
      <c r="A63">
        <v>0.3765</v>
      </c>
      <c r="B63" s="1">
        <v>8216900</v>
      </c>
      <c r="C63">
        <v>40.39</v>
      </c>
      <c r="E63" s="1">
        <f t="shared" si="1"/>
        <v>6180257.0573561788</v>
      </c>
      <c r="F63">
        <f t="shared" si="2"/>
        <v>5225427.865596693</v>
      </c>
      <c r="G63">
        <f t="shared" si="5"/>
        <v>8093248.6477035452</v>
      </c>
      <c r="H63">
        <f t="shared" si="6"/>
        <v>40.214630554174953</v>
      </c>
      <c r="I63">
        <f t="shared" si="7"/>
        <v>1.5048418782807972E-2</v>
      </c>
      <c r="J63">
        <f t="shared" si="7"/>
        <v>4.3419025953218091E-3</v>
      </c>
    </row>
    <row r="64" spans="1:10">
      <c r="A64">
        <v>0.23449999999999999</v>
      </c>
      <c r="B64" s="1">
        <v>6633500</v>
      </c>
      <c r="C64">
        <v>41.5</v>
      </c>
      <c r="E64" s="1">
        <f t="shared" si="1"/>
        <v>5107541.6058203578</v>
      </c>
      <c r="F64">
        <f t="shared" si="2"/>
        <v>4231597.3451634021</v>
      </c>
      <c r="G64">
        <f t="shared" si="5"/>
        <v>6632751.8683258425</v>
      </c>
      <c r="H64">
        <f t="shared" si="6"/>
        <v>39.641742437684876</v>
      </c>
      <c r="I64">
        <f t="shared" si="7"/>
        <v>1.1278083578163196E-4</v>
      </c>
      <c r="J64">
        <f t="shared" si="7"/>
        <v>4.4777290658195766E-2</v>
      </c>
    </row>
    <row r="65" spans="1:10">
      <c r="A65">
        <v>0.14599999999999999</v>
      </c>
      <c r="B65" s="1">
        <v>5330400</v>
      </c>
      <c r="C65">
        <v>42.6</v>
      </c>
      <c r="E65" s="1">
        <f t="shared" si="1"/>
        <v>4160375.4114343673</v>
      </c>
      <c r="F65">
        <f t="shared" si="2"/>
        <v>3638587.6011936418</v>
      </c>
      <c r="G65">
        <f t="shared" si="5"/>
        <v>5527028.4326777058</v>
      </c>
      <c r="H65">
        <f t="shared" si="6"/>
        <v>41.17234354838051</v>
      </c>
      <c r="I65">
        <f t="shared" si="7"/>
        <v>3.6888119592845894E-2</v>
      </c>
      <c r="J65">
        <f t="shared" si="7"/>
        <v>3.3513062244588991E-2</v>
      </c>
    </row>
    <row r="66" spans="1:10">
      <c r="A66">
        <v>9.0999999999999998E-2</v>
      </c>
      <c r="B66" s="1">
        <v>4259000</v>
      </c>
      <c r="C66">
        <v>43.73</v>
      </c>
      <c r="E66" s="1">
        <f t="shared" ref="E66:E96" si="8">($M$1*A66^2*$O$1^2)/(1+A66^2*$O$1^2)+($M$2*A66^2*$O$2^2)/(1+A66^2*$O$2^2)+($M$3*A66^2*$O$3^2)/(1+A66^2*$O$3^2)+($M$4*A66^2*$O$4^2)/(1+A66^2*$O$4^2)+($M$5*A66^2*$O$5^2)/(1+A66^2*$O$5^2)+($M$6*A66^2*$O$6^2)/(1+A66^2*$O$6^2)+($M$7*A66^2*$O$7^2)/(1+A66^2*$O$7^2)+($M$8*A66^2*$O$8^2)/(1+A66^2*$O$8^2)+($M$9*A66^2*$O$9^2)/(1+A66^2*$O$9^2)+($M$10*A66^2*$O$10^2)/(1+A66^2*$O$10^2)</f>
        <v>3164247.8834918099</v>
      </c>
      <c r="F66">
        <f t="shared" ref="F66:F96" si="9">($M$1*A66*$O$1)/(1+A66^2*$O$1^2)+($M$2*A66*$O$2)/(1+A66^2*$O$2^2)+($M$3*A66*$O$3)/(1+A66^2*$O$3^2)+($M$4*A66*$O$4)/(1+A66^2*$O$4^2)+($M$5*A66*$O$5)/(1+A66^2*$O$5^2)+($M$6*A66*$O$6)/(1+A66^2*$O$6^2)+($M$7*A66*$O$7)/(1+A66^2*$O$7^2)+($M$8*A66*$O$8)/(1+A66^2*$O$8^2)+($M$9*A66*$O$9)/(1+A66^2*$O$9^2)+($M$10*A66*$O$10)/(1+A66^2*$O$10^2)</f>
        <v>3135851.1639015973</v>
      </c>
      <c r="G66">
        <f t="shared" si="5"/>
        <v>4454888.0109746195</v>
      </c>
      <c r="H66">
        <f t="shared" si="6"/>
        <v>44.741749906752553</v>
      </c>
      <c r="I66">
        <f t="shared" si="7"/>
        <v>4.599389785738895E-2</v>
      </c>
      <c r="J66">
        <f t="shared" si="7"/>
        <v>2.3136288743484012E-2</v>
      </c>
    </row>
    <row r="67" spans="1:10">
      <c r="A67">
        <v>5.6500000000000002E-2</v>
      </c>
      <c r="B67" s="1">
        <v>3382400</v>
      </c>
      <c r="C67">
        <v>44.95</v>
      </c>
      <c r="E67" s="1">
        <f t="shared" si="8"/>
        <v>2296619.3804050325</v>
      </c>
      <c r="F67">
        <f t="shared" si="9"/>
        <v>2517948.4131899844</v>
      </c>
      <c r="G67">
        <f t="shared" ref="G67:G96" si="10">(E67^2+F67^2)^0.5</f>
        <v>3408008.9186998843</v>
      </c>
      <c r="H67">
        <f t="shared" ref="H67:H96" si="11">DEGREES(ATAN(F67/E67))</f>
        <v>47.632073785457905</v>
      </c>
      <c r="I67">
        <f t="shared" ref="I67:J96" si="12">ABS((G67-B67)/B67)</f>
        <v>7.5712271463707192E-3</v>
      </c>
      <c r="J67">
        <f t="shared" si="12"/>
        <v>5.9667937385047873E-2</v>
      </c>
    </row>
    <row r="68" spans="1:10">
      <c r="A68">
        <v>3.5349999999999999E-2</v>
      </c>
      <c r="B68" s="1">
        <v>2672100</v>
      </c>
      <c r="C68">
        <v>46.21</v>
      </c>
      <c r="E68" s="1">
        <f t="shared" si="8"/>
        <v>1734471.4615533845</v>
      </c>
      <c r="F68">
        <f t="shared" si="9"/>
        <v>1926717.5288758376</v>
      </c>
      <c r="G68">
        <f t="shared" si="10"/>
        <v>2592418.1157792713</v>
      </c>
      <c r="H68">
        <f t="shared" si="11"/>
        <v>48.005794444705458</v>
      </c>
      <c r="I68">
        <f t="shared" si="12"/>
        <v>2.9819948437831163E-2</v>
      </c>
      <c r="J68">
        <f t="shared" si="12"/>
        <v>3.8861598024355272E-2</v>
      </c>
    </row>
    <row r="69" spans="1:10">
      <c r="A69">
        <v>2.205E-2</v>
      </c>
      <c r="B69" s="1">
        <v>2096200</v>
      </c>
      <c r="C69">
        <v>47.51</v>
      </c>
      <c r="E69" s="1">
        <f t="shared" si="8"/>
        <v>1374859.928266739</v>
      </c>
      <c r="F69">
        <f t="shared" si="9"/>
        <v>1499236.1767725465</v>
      </c>
      <c r="G69">
        <f t="shared" si="10"/>
        <v>2034194.9110390542</v>
      </c>
      <c r="H69">
        <f t="shared" si="11"/>
        <v>47.477923621001921</v>
      </c>
      <c r="I69">
        <f t="shared" si="12"/>
        <v>2.9579758115134931E-2</v>
      </c>
      <c r="J69">
        <f t="shared" si="12"/>
        <v>6.751500525800329E-4</v>
      </c>
    </row>
    <row r="70" spans="1:10">
      <c r="A70">
        <v>1.37E-2</v>
      </c>
      <c r="B70" s="1">
        <v>1633300</v>
      </c>
      <c r="C70">
        <v>48.87</v>
      </c>
      <c r="E70" s="1">
        <f t="shared" si="8"/>
        <v>1068466.9206478258</v>
      </c>
      <c r="F70">
        <f t="shared" si="9"/>
        <v>1226423.5432469775</v>
      </c>
      <c r="G70">
        <f t="shared" si="10"/>
        <v>1626571.9375266249</v>
      </c>
      <c r="H70">
        <f t="shared" si="11"/>
        <v>48.937441249720038</v>
      </c>
      <c r="I70">
        <f t="shared" si="12"/>
        <v>4.1193059899437444E-3</v>
      </c>
      <c r="J70">
        <f t="shared" si="12"/>
        <v>1.3800132948647583E-3</v>
      </c>
    </row>
    <row r="71" spans="1:10">
      <c r="A71">
        <v>8.5500000000000003E-3</v>
      </c>
      <c r="B71" s="1">
        <v>1263700</v>
      </c>
      <c r="C71">
        <v>50.29</v>
      </c>
      <c r="E71" s="1">
        <f t="shared" si="8"/>
        <v>766930.31521516549</v>
      </c>
      <c r="F71">
        <f t="shared" si="9"/>
        <v>1004328.3336794665</v>
      </c>
      <c r="G71">
        <f t="shared" si="10"/>
        <v>1263668.2753901067</v>
      </c>
      <c r="H71">
        <f t="shared" si="11"/>
        <v>52.633738559314693</v>
      </c>
      <c r="I71">
        <f t="shared" si="12"/>
        <v>2.5104542132848788E-5</v>
      </c>
      <c r="J71">
        <f t="shared" si="12"/>
        <v>4.6604465287625657E-2</v>
      </c>
    </row>
    <row r="72" spans="1:10">
      <c r="A72">
        <v>5.3499999999999997E-3</v>
      </c>
      <c r="B72">
        <v>969820</v>
      </c>
      <c r="C72">
        <v>51.77</v>
      </c>
      <c r="E72" s="1">
        <f t="shared" si="8"/>
        <v>522677.11461069447</v>
      </c>
      <c r="F72">
        <f t="shared" si="9"/>
        <v>773339.58396858477</v>
      </c>
      <c r="G72">
        <f t="shared" si="10"/>
        <v>933405.31296455825</v>
      </c>
      <c r="H72">
        <f t="shared" si="11"/>
        <v>55.946414625127439</v>
      </c>
      <c r="I72">
        <f t="shared" si="12"/>
        <v>3.7547882117755615E-2</v>
      </c>
      <c r="J72">
        <f t="shared" si="12"/>
        <v>8.0672486481117162E-2</v>
      </c>
    </row>
    <row r="73" spans="1:10">
      <c r="A73">
        <v>3.32E-3</v>
      </c>
      <c r="B73">
        <v>736530</v>
      </c>
      <c r="C73">
        <v>53.3</v>
      </c>
      <c r="E73" s="1">
        <f t="shared" si="8"/>
        <v>367398.24584546336</v>
      </c>
      <c r="F73">
        <f t="shared" si="9"/>
        <v>563473.14567134576</v>
      </c>
      <c r="G73">
        <f t="shared" si="10"/>
        <v>672668.90588393132</v>
      </c>
      <c r="H73">
        <f t="shared" si="11"/>
        <v>56.89466817401626</v>
      </c>
      <c r="I73">
        <f t="shared" si="12"/>
        <v>8.6705353639456209E-2</v>
      </c>
      <c r="J73">
        <f t="shared" si="12"/>
        <v>6.7442179625070611E-2</v>
      </c>
    </row>
    <row r="74" spans="1:10">
      <c r="A74">
        <v>2.0699999999999998E-3</v>
      </c>
      <c r="B74">
        <v>554810</v>
      </c>
      <c r="C74">
        <v>54.88</v>
      </c>
      <c r="E74" s="1">
        <f t="shared" si="8"/>
        <v>276030.623096283</v>
      </c>
      <c r="F74">
        <f t="shared" si="9"/>
        <v>415515.5341143306</v>
      </c>
      <c r="G74">
        <f t="shared" si="10"/>
        <v>498844.72932691156</v>
      </c>
      <c r="H74">
        <f t="shared" si="11"/>
        <v>56.403562413772335</v>
      </c>
      <c r="I74">
        <f t="shared" si="12"/>
        <v>0.100872858587784</v>
      </c>
      <c r="J74">
        <f t="shared" si="12"/>
        <v>2.7761705790312171E-2</v>
      </c>
    </row>
    <row r="75" spans="1:10">
      <c r="A75">
        <v>1.2899999999999999E-3</v>
      </c>
      <c r="B75">
        <v>413140</v>
      </c>
      <c r="C75">
        <v>56.53</v>
      </c>
      <c r="E75" s="1">
        <f t="shared" si="8"/>
        <v>205439.25164698166</v>
      </c>
      <c r="F75">
        <f t="shared" si="9"/>
        <v>318673.41690349247</v>
      </c>
      <c r="G75">
        <f t="shared" si="10"/>
        <v>379154.36534242751</v>
      </c>
      <c r="H75">
        <f t="shared" si="11"/>
        <v>57.191330908156694</v>
      </c>
      <c r="I75">
        <f t="shared" si="12"/>
        <v>8.2261786942858323E-2</v>
      </c>
      <c r="J75">
        <f t="shared" si="12"/>
        <v>1.1698760094758402E-2</v>
      </c>
    </row>
    <row r="76" spans="1:10">
      <c r="A76" s="1">
        <v>8.0500000000000005E-4</v>
      </c>
      <c r="B76">
        <v>306030</v>
      </c>
      <c r="C76">
        <v>58.19</v>
      </c>
      <c r="E76" s="1">
        <f t="shared" si="8"/>
        <v>141510.61542910931</v>
      </c>
      <c r="F76">
        <f t="shared" si="9"/>
        <v>245064.50251841059</v>
      </c>
      <c r="G76">
        <f t="shared" si="10"/>
        <v>282987.39313566842</v>
      </c>
      <c r="H76">
        <f t="shared" si="11"/>
        <v>59.996044469866831</v>
      </c>
      <c r="I76">
        <f t="shared" si="12"/>
        <v>7.5295254923803484E-2</v>
      </c>
      <c r="J76">
        <f t="shared" si="12"/>
        <v>3.1037024744231544E-2</v>
      </c>
    </row>
    <row r="77" spans="1:10">
      <c r="A77" s="1">
        <v>5.0000000000000001E-4</v>
      </c>
      <c r="B77">
        <v>226720</v>
      </c>
      <c r="C77">
        <v>59.88</v>
      </c>
      <c r="E77" s="1">
        <f t="shared" si="8"/>
        <v>92440.38590970973</v>
      </c>
      <c r="F77">
        <f t="shared" si="9"/>
        <v>179505.55807928706</v>
      </c>
      <c r="G77">
        <f t="shared" si="10"/>
        <v>201909.55977489616</v>
      </c>
      <c r="H77">
        <f t="shared" si="11"/>
        <v>62.752788042300395</v>
      </c>
      <c r="I77">
        <f t="shared" si="12"/>
        <v>0.10943207579879959</v>
      </c>
    </row>
    <row r="78" spans="1:10">
      <c r="A78">
        <v>0.2</v>
      </c>
      <c r="B78" s="1">
        <v>5229200</v>
      </c>
      <c r="C78">
        <v>49.54</v>
      </c>
      <c r="E78" s="1">
        <f t="shared" si="8"/>
        <v>4792842.2471118299</v>
      </c>
      <c r="F78">
        <f t="shared" si="9"/>
        <v>3999759.4352046321</v>
      </c>
      <c r="G78">
        <f t="shared" si="10"/>
        <v>6242548.5456829611</v>
      </c>
      <c r="H78">
        <f t="shared" si="11"/>
        <v>39.845932294449497</v>
      </c>
      <c r="I78">
        <f t="shared" si="12"/>
        <v>0.19378653439970953</v>
      </c>
    </row>
    <row r="79" spans="1:10">
      <c r="A79">
        <v>0.12479999999999999</v>
      </c>
      <c r="B79" s="1">
        <v>4556500</v>
      </c>
      <c r="C79">
        <v>47.98</v>
      </c>
      <c r="E79" s="1">
        <f t="shared" si="8"/>
        <v>3831551.3271374851</v>
      </c>
      <c r="F79">
        <f t="shared" si="9"/>
        <v>3478744.4993972965</v>
      </c>
      <c r="G79">
        <f t="shared" si="10"/>
        <v>5175176.2157994164</v>
      </c>
      <c r="H79">
        <f t="shared" si="11"/>
        <v>42.236955894554079</v>
      </c>
      <c r="I79">
        <f t="shared" si="12"/>
        <v>0.13577882493128857</v>
      </c>
      <c r="J79">
        <f t="shared" si="12"/>
        <v>0.1196966257908695</v>
      </c>
    </row>
    <row r="80" spans="1:10">
      <c r="A80">
        <v>7.7600000000000002E-2</v>
      </c>
      <c r="B80" s="1">
        <v>3708800</v>
      </c>
      <c r="C80">
        <v>47.97</v>
      </c>
      <c r="E80" s="1">
        <f t="shared" si="8"/>
        <v>2845716.077602325</v>
      </c>
      <c r="F80">
        <f t="shared" si="9"/>
        <v>2940391.9143964732</v>
      </c>
      <c r="G80">
        <f t="shared" si="10"/>
        <v>4091943.8662538514</v>
      </c>
      <c r="H80">
        <f t="shared" si="11"/>
        <v>45.937424922507653</v>
      </c>
      <c r="I80">
        <f t="shared" si="12"/>
        <v>0.10330669387776409</v>
      </c>
      <c r="J80">
        <f t="shared" si="12"/>
        <v>4.23717964872284E-2</v>
      </c>
    </row>
    <row r="81" spans="1:10">
      <c r="A81">
        <v>4.8399999999999999E-2</v>
      </c>
      <c r="B81" s="1">
        <v>2939500</v>
      </c>
      <c r="C81">
        <v>48.44</v>
      </c>
      <c r="E81" s="1">
        <f t="shared" si="8"/>
        <v>2079422.6236715917</v>
      </c>
      <c r="F81">
        <f t="shared" si="9"/>
        <v>2310859.2928387513</v>
      </c>
      <c r="G81">
        <f t="shared" si="10"/>
        <v>3108708.5934735765</v>
      </c>
      <c r="H81">
        <f t="shared" si="11"/>
        <v>48.017592449891687</v>
      </c>
      <c r="I81">
        <f t="shared" si="12"/>
        <v>5.7563733108888071E-2</v>
      </c>
      <c r="J81">
        <f t="shared" si="12"/>
        <v>8.7202219262657032E-3</v>
      </c>
    </row>
    <row r="82" spans="1:10">
      <c r="A82">
        <v>3.0120000000000001E-2</v>
      </c>
      <c r="B82" s="1">
        <v>2295600</v>
      </c>
      <c r="C82">
        <v>49.25</v>
      </c>
      <c r="E82" s="1">
        <f t="shared" si="8"/>
        <v>1597623.6667874434</v>
      </c>
      <c r="F82">
        <f t="shared" si="9"/>
        <v>1760087.4017925013</v>
      </c>
      <c r="G82">
        <f t="shared" si="10"/>
        <v>2377037.8715174133</v>
      </c>
      <c r="H82">
        <f t="shared" si="11"/>
        <v>47.770111006990028</v>
      </c>
      <c r="I82">
        <f t="shared" si="12"/>
        <v>3.5475636660312462E-2</v>
      </c>
      <c r="J82">
        <f t="shared" si="12"/>
        <v>3.0048507472283693E-2</v>
      </c>
    </row>
    <row r="83" spans="1:10">
      <c r="A83">
        <v>1.8759999999999999E-2</v>
      </c>
      <c r="B83" s="1">
        <v>1774400</v>
      </c>
      <c r="C83">
        <v>50.26</v>
      </c>
      <c r="E83" s="1">
        <f t="shared" si="8"/>
        <v>1270199.8574158743</v>
      </c>
      <c r="F83">
        <f t="shared" si="9"/>
        <v>1393628.2935937382</v>
      </c>
      <c r="G83">
        <f t="shared" si="10"/>
        <v>1885631.8565627548</v>
      </c>
      <c r="H83">
        <f t="shared" si="11"/>
        <v>47.6529016112585</v>
      </c>
      <c r="I83">
        <f t="shared" si="12"/>
        <v>6.2687024663410071E-2</v>
      </c>
      <c r="J83">
        <f t="shared" si="12"/>
        <v>5.1872232167558659E-2</v>
      </c>
    </row>
    <row r="84" spans="1:10">
      <c r="A84">
        <v>1.1679999999999999E-2</v>
      </c>
      <c r="B84" s="1">
        <v>1359600</v>
      </c>
      <c r="C84">
        <v>51.39</v>
      </c>
      <c r="E84" s="1">
        <f t="shared" si="8"/>
        <v>964780.83571085695</v>
      </c>
      <c r="F84">
        <f t="shared" si="9"/>
        <v>1151196.0557748238</v>
      </c>
      <c r="G84">
        <f t="shared" si="10"/>
        <v>1502016.7841227509</v>
      </c>
      <c r="H84">
        <f t="shared" si="11"/>
        <v>50.034696097848389</v>
      </c>
      <c r="I84">
        <f t="shared" si="12"/>
        <v>0.10474903215853991</v>
      </c>
      <c r="J84">
        <f t="shared" si="12"/>
        <v>2.6372911114061322E-2</v>
      </c>
    </row>
    <row r="85" spans="1:10">
      <c r="A85">
        <v>7.28E-3</v>
      </c>
      <c r="B85" s="1">
        <v>1035400</v>
      </c>
      <c r="C85">
        <v>52.61</v>
      </c>
      <c r="E85" s="1">
        <f t="shared" si="8"/>
        <v>673514.22926766984</v>
      </c>
      <c r="F85">
        <f t="shared" si="9"/>
        <v>925676.69578547729</v>
      </c>
      <c r="G85">
        <f t="shared" si="10"/>
        <v>1144770.1787460844</v>
      </c>
      <c r="H85">
        <f t="shared" si="11"/>
        <v>53.960693344687115</v>
      </c>
      <c r="I85">
        <f t="shared" si="12"/>
        <v>0.10563084677041187</v>
      </c>
      <c r="J85">
        <f t="shared" si="12"/>
        <v>2.5673699765959245E-2</v>
      </c>
    </row>
    <row r="86" spans="1:10">
      <c r="A86">
        <v>4.5199999999999997E-3</v>
      </c>
      <c r="B86">
        <v>782660</v>
      </c>
      <c r="C86">
        <v>53.88</v>
      </c>
      <c r="E86" s="1">
        <f t="shared" si="8"/>
        <v>457675.01601028279</v>
      </c>
      <c r="F86">
        <f t="shared" si="9"/>
        <v>693550.30211782944</v>
      </c>
      <c r="G86">
        <f t="shared" si="10"/>
        <v>830950.32453675906</v>
      </c>
      <c r="H86">
        <f t="shared" si="11"/>
        <v>56.57911264050135</v>
      </c>
      <c r="I86">
        <f t="shared" si="12"/>
        <v>6.1700258780005436E-2</v>
      </c>
      <c r="J86">
        <f t="shared" si="12"/>
        <v>5.0094889393120776E-2</v>
      </c>
    </row>
    <row r="87" spans="1:10">
      <c r="A87">
        <v>2.8300000000000001E-3</v>
      </c>
      <c r="B87">
        <v>588190</v>
      </c>
      <c r="C87">
        <v>55.2</v>
      </c>
      <c r="E87" s="1">
        <f t="shared" si="8"/>
        <v>331955.19944107701</v>
      </c>
      <c r="F87">
        <f t="shared" si="9"/>
        <v>506418.51527220238</v>
      </c>
      <c r="G87">
        <f t="shared" si="10"/>
        <v>605519.58436244412</v>
      </c>
      <c r="H87">
        <f t="shared" si="11"/>
        <v>56.755327774336507</v>
      </c>
      <c r="I87">
        <f t="shared" si="12"/>
        <v>2.9462562033431575E-2</v>
      </c>
      <c r="J87">
        <f t="shared" si="12"/>
        <v>2.8176227795951164E-2</v>
      </c>
    </row>
    <row r="88" spans="1:10">
      <c r="A88">
        <v>1.7600000000000001E-3</v>
      </c>
      <c r="B88">
        <v>438910</v>
      </c>
      <c r="C88">
        <v>56.57</v>
      </c>
      <c r="E88" s="1">
        <f t="shared" si="8"/>
        <v>250893.80618583004</v>
      </c>
      <c r="F88">
        <f t="shared" si="9"/>
        <v>377882.81126351142</v>
      </c>
      <c r="G88">
        <f t="shared" si="10"/>
        <v>453589.15444576874</v>
      </c>
      <c r="H88">
        <f t="shared" si="11"/>
        <v>56.417984183860383</v>
      </c>
      <c r="I88">
        <f t="shared" si="12"/>
        <v>3.3444565960604092E-2</v>
      </c>
      <c r="J88">
        <f t="shared" si="12"/>
        <v>2.6872161240872688E-3</v>
      </c>
    </row>
    <row r="89" spans="1:10">
      <c r="A89">
        <v>1.1000000000000001E-3</v>
      </c>
      <c r="B89">
        <v>325270</v>
      </c>
      <c r="C89">
        <v>57.99</v>
      </c>
      <c r="E89" s="1">
        <f t="shared" si="8"/>
        <v>182897.91434503609</v>
      </c>
      <c r="F89">
        <f t="shared" si="9"/>
        <v>292483.5162229237</v>
      </c>
      <c r="G89">
        <f t="shared" si="10"/>
        <v>344961.23598730547</v>
      </c>
      <c r="H89">
        <f t="shared" si="11"/>
        <v>57.98113538964224</v>
      </c>
      <c r="I89">
        <f t="shared" si="12"/>
        <v>6.05381252107648E-2</v>
      </c>
      <c r="J89">
        <f t="shared" si="12"/>
        <v>1.5286446555891789E-4</v>
      </c>
    </row>
    <row r="90" spans="1:10">
      <c r="A90" s="1">
        <v>6.8400000000000004E-4</v>
      </c>
      <c r="B90">
        <v>240010</v>
      </c>
      <c r="C90">
        <v>59.46</v>
      </c>
      <c r="E90" s="1">
        <f t="shared" si="8"/>
        <v>122442.5433620387</v>
      </c>
      <c r="F90">
        <f t="shared" si="9"/>
        <v>221622.61117935419</v>
      </c>
      <c r="G90">
        <f t="shared" si="10"/>
        <v>253197.07385931603</v>
      </c>
      <c r="H90">
        <f t="shared" si="11"/>
        <v>61.080131893823193</v>
      </c>
      <c r="I90">
        <f t="shared" si="12"/>
        <v>5.494385175332709E-2</v>
      </c>
      <c r="J90">
        <f t="shared" si="12"/>
        <v>2.7247425055889542E-2</v>
      </c>
    </row>
    <row r="91" spans="1:10">
      <c r="A91" s="1">
        <v>4.28E-4</v>
      </c>
      <c r="B91">
        <v>175270</v>
      </c>
      <c r="C91">
        <v>60.97</v>
      </c>
      <c r="E91" s="1">
        <f t="shared" si="8"/>
        <v>80902.485272375299</v>
      </c>
      <c r="F91">
        <f t="shared" si="9"/>
        <v>160653.31118293761</v>
      </c>
      <c r="G91">
        <f t="shared" si="10"/>
        <v>179874.11853095677</v>
      </c>
      <c r="H91">
        <f t="shared" si="11"/>
        <v>63.270892268046246</v>
      </c>
      <c r="I91">
        <f t="shared" si="12"/>
        <v>2.626871986624503E-2</v>
      </c>
      <c r="J91">
        <f t="shared" si="12"/>
        <v>3.7738105101627811E-2</v>
      </c>
    </row>
    <row r="92" spans="1:10">
      <c r="A92" s="1">
        <v>2.656E-4</v>
      </c>
      <c r="B92">
        <v>127040</v>
      </c>
      <c r="C92">
        <v>62.52</v>
      </c>
      <c r="E92" s="1">
        <f t="shared" si="8"/>
        <v>56284.213243921637</v>
      </c>
      <c r="F92">
        <f t="shared" si="9"/>
        <v>113876.52012007404</v>
      </c>
      <c r="G92">
        <f t="shared" si="10"/>
        <v>127026.66844070528</v>
      </c>
      <c r="H92">
        <f t="shared" si="11"/>
        <v>63.698814613605101</v>
      </c>
      <c r="I92">
        <f t="shared" si="12"/>
        <v>1.0493985590930665E-4</v>
      </c>
      <c r="J92">
        <f t="shared" si="12"/>
        <v>1.8855000217611936E-2</v>
      </c>
    </row>
    <row r="93" spans="1:10">
      <c r="A93" s="1">
        <v>1.6559999999999999E-4</v>
      </c>
      <c r="B93">
        <v>90736</v>
      </c>
      <c r="C93">
        <v>64.16</v>
      </c>
      <c r="E93" s="1">
        <f t="shared" si="8"/>
        <v>40403.313089488118</v>
      </c>
      <c r="F93">
        <f t="shared" si="9"/>
        <v>83360.107426671704</v>
      </c>
      <c r="G93">
        <f t="shared" si="10"/>
        <v>92635.496537738974</v>
      </c>
      <c r="H93">
        <f t="shared" si="11"/>
        <v>64.141272670339632</v>
      </c>
      <c r="I93">
        <f t="shared" si="12"/>
        <v>2.0934320862050063E-2</v>
      </c>
      <c r="J93">
        <f t="shared" si="12"/>
        <v>2.9188481390843117E-4</v>
      </c>
    </row>
    <row r="94" spans="1:10">
      <c r="A94" s="1">
        <v>1.032E-4</v>
      </c>
      <c r="B94">
        <v>64510</v>
      </c>
      <c r="C94">
        <v>65.84</v>
      </c>
      <c r="E94" s="1">
        <f t="shared" si="8"/>
        <v>26611.894191426516</v>
      </c>
      <c r="F94">
        <f t="shared" si="9"/>
        <v>62633.758141050188</v>
      </c>
      <c r="G94">
        <f t="shared" si="10"/>
        <v>68052.777836964538</v>
      </c>
      <c r="H94">
        <f t="shared" si="11"/>
        <v>66.980283004769916</v>
      </c>
      <c r="I94">
        <f t="shared" si="12"/>
        <v>5.4918273708952699E-2</v>
      </c>
      <c r="J94">
        <f t="shared" si="12"/>
        <v>1.7319000679980445E-2</v>
      </c>
    </row>
    <row r="95" spans="1:10">
      <c r="A95" s="1">
        <v>6.4399999999999993E-5</v>
      </c>
      <c r="B95">
        <v>45825</v>
      </c>
      <c r="C95">
        <v>67.53</v>
      </c>
      <c r="E95" s="1">
        <f t="shared" si="8"/>
        <v>14872.092534020372</v>
      </c>
      <c r="F95">
        <f t="shared" si="9"/>
        <v>45799.896222473741</v>
      </c>
      <c r="G95">
        <f t="shared" si="10"/>
        <v>48154.019877159051</v>
      </c>
      <c r="H95">
        <f t="shared" si="11"/>
        <v>72.01040608908653</v>
      </c>
      <c r="I95">
        <f t="shared" si="12"/>
        <v>5.0824219905271167E-2</v>
      </c>
      <c r="J95">
        <f t="shared" si="12"/>
        <v>6.634689899432146E-2</v>
      </c>
    </row>
    <row r="96" spans="1:10">
      <c r="A96" s="1">
        <v>4.0000000000000003E-5</v>
      </c>
      <c r="B96">
        <v>32189</v>
      </c>
      <c r="C96">
        <v>69.27</v>
      </c>
      <c r="E96" s="1">
        <f t="shared" si="8"/>
        <v>7132.161508234879</v>
      </c>
      <c r="F96">
        <f t="shared" si="9"/>
        <v>31383.517957021875</v>
      </c>
      <c r="G96">
        <f t="shared" si="10"/>
        <v>32183.736997717679</v>
      </c>
      <c r="H96">
        <f t="shared" si="11"/>
        <v>77.196525914426786</v>
      </c>
      <c r="I96">
        <f t="shared" si="12"/>
        <v>1.6350313095533862E-4</v>
      </c>
      <c r="J96">
        <f t="shared" si="12"/>
        <v>0.11442941987046037</v>
      </c>
    </row>
  </sheetData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6"/>
  <sheetViews>
    <sheetView topLeftCell="F1" zoomScale="85" zoomScaleNormal="85" workbookViewId="0">
      <selection activeCell="V1" sqref="V1"/>
    </sheetView>
  </sheetViews>
  <sheetFormatPr defaultRowHeight="14.4"/>
  <cols>
    <col min="13" max="13" width="13.77734375" customWidth="1"/>
  </cols>
  <sheetData>
    <row r="1" spans="1:19">
      <c r="A1" t="s">
        <v>19</v>
      </c>
      <c r="B1" t="s">
        <v>20</v>
      </c>
      <c r="C1" t="s">
        <v>21</v>
      </c>
      <c r="E1" t="s">
        <v>27</v>
      </c>
      <c r="F1" t="s">
        <v>28</v>
      </c>
      <c r="G1" t="s">
        <v>25</v>
      </c>
      <c r="H1" t="s">
        <v>24</v>
      </c>
      <c r="I1" t="s">
        <v>30</v>
      </c>
      <c r="J1" t="s">
        <v>31</v>
      </c>
      <c r="L1" t="s">
        <v>0</v>
      </c>
      <c r="M1" s="6">
        <f t="shared" ref="M1:M10" si="0">10^R1</f>
        <v>99922034.417466789</v>
      </c>
      <c r="N1" t="s">
        <v>9</v>
      </c>
      <c r="O1" s="1">
        <f>10^P1</f>
        <v>1E-4</v>
      </c>
      <c r="P1">
        <v>-4</v>
      </c>
      <c r="Q1" s="1">
        <f>M1*O1</f>
        <v>9992.2034417466803</v>
      </c>
      <c r="R1">
        <v>7.9996612677128081</v>
      </c>
      <c r="S1">
        <f>4/9</f>
        <v>0.44444444444444442</v>
      </c>
    </row>
    <row r="2" spans="1:19">
      <c r="A2">
        <v>30000</v>
      </c>
      <c r="B2" s="1">
        <v>219440000</v>
      </c>
      <c r="C2">
        <v>16.47</v>
      </c>
      <c r="E2" s="1">
        <f t="shared" ref="E2:E65" si="1">($M$1*A2^2*$O$1^2)/(1+A2^2*$O$1^2)+($M$2*A2^2*$O$2^2)/(1+A2^2*$O$2^2)+($M$3*A2^2*$O$3^2)/(1+A2^2*$O$3^2)+($M$4*A2^2*$O$4^2)/(1+A2^2*$O$4^2)+($M$5*A2^2*$O$5^2)/(1+A2^2*$O$5^2)+($M$6*A2^2*$O$6^2)/(1+A2^2*$O$6^2)+($M$7*A2^2*$O$7^2)/(1+A2^2*$O$7^2)+($M$8*A2^2*$O$8^2)/(1+A2^2*$O$8^2)+($M$9*A2^2*$O$9^2)/(1+A2^2*$O$9^2)+($M$10*A2^2*$O$10^2)/(1+A2^2*$O$10^2)</f>
        <v>217136672.3746447</v>
      </c>
      <c r="F2">
        <f t="shared" ref="F2:F65" si="2">($M$1*A2*$O$1)/(1+A2^2*$O$1^2)+($M$2*A2*$O$2)/(1+A2^2*$O$2^2)+($M$3*A2*$O$3)/(1+A2^2*$O$3^2)+($M$4*A2*$O$4)/(1+A2^2*$O$4^2)+($M$5*A2*$O$5)/(1+A2^2*$O$5^2)+($M$6*A2*$O$6)/(1+A2^2*$O$6^2)+($M$7*A2*$O$7)/(1+A2^2*$O$7^2)+($M$8*A2*$O$8)/(1+A2^2*$O$8^2)+($M$9*A2*$O$9)/(1+A2^2*$O$9^2)+($M$10*A2*$O$10)/(1+A2^2*$O$10^2)</f>
        <v>31915313.618635863</v>
      </c>
      <c r="G2">
        <f>(E2^2+F2^2)^0.5</f>
        <v>219469637.38364738</v>
      </c>
      <c r="H2">
        <f>DEGREES(ATAN(F2/E2))</f>
        <v>8.3616114868661597</v>
      </c>
      <c r="I2">
        <f>ABS((G2-B2)/B2)</f>
        <v>1.3505916718639381E-4</v>
      </c>
      <c r="J2">
        <f>ABS((H2-C2)/C2)</f>
        <v>0.49231259946167816</v>
      </c>
      <c r="L2" t="s">
        <v>1</v>
      </c>
      <c r="M2" s="6">
        <f t="shared" si="0"/>
        <v>54352230.283002406</v>
      </c>
      <c r="N2" t="s">
        <v>10</v>
      </c>
      <c r="O2" s="1">
        <f t="shared" ref="O2:O10" si="3">10^P2</f>
        <v>1E-3</v>
      </c>
      <c r="P2">
        <v>-3</v>
      </c>
      <c r="Q2" s="1">
        <f t="shared" ref="Q2:Q10" si="4">M2*O2</f>
        <v>54352.230283002405</v>
      </c>
      <c r="R2">
        <v>7.7352173695764623</v>
      </c>
    </row>
    <row r="3" spans="1:19">
      <c r="A3">
        <v>18720</v>
      </c>
      <c r="B3" s="1">
        <v>199220000</v>
      </c>
      <c r="C3">
        <v>17.239999999999998</v>
      </c>
      <c r="E3" s="1">
        <f t="shared" si="1"/>
        <v>204850618.14646691</v>
      </c>
      <c r="F3">
        <f t="shared" si="2"/>
        <v>44628963.473420873</v>
      </c>
      <c r="G3">
        <f t="shared" ref="G3:G66" si="5">(E3^2+F3^2)^0.5</f>
        <v>209655718.10876405</v>
      </c>
      <c r="H3">
        <f t="shared" ref="H3:H66" si="6">DEGREES(ATAN(F3/E3))</f>
        <v>12.290469166678308</v>
      </c>
      <c r="I3">
        <f t="shared" ref="I3:J66" si="7">ABS((G3-B3)/B3)</f>
        <v>5.2382883790603615E-2</v>
      </c>
      <c r="J3">
        <f t="shared" si="7"/>
        <v>0.28709575599313752</v>
      </c>
      <c r="L3" t="s">
        <v>2</v>
      </c>
      <c r="M3" s="6">
        <f t="shared" si="0"/>
        <v>36551476.307247303</v>
      </c>
      <c r="N3" t="s">
        <v>11</v>
      </c>
      <c r="O3" s="1">
        <f t="shared" si="3"/>
        <v>0.01</v>
      </c>
      <c r="P3">
        <v>-2</v>
      </c>
      <c r="Q3" s="1">
        <f t="shared" si="4"/>
        <v>365514.76307247306</v>
      </c>
      <c r="R3">
        <v>7.5629049227204979</v>
      </c>
    </row>
    <row r="4" spans="1:19">
      <c r="A4">
        <v>11640</v>
      </c>
      <c r="B4" s="1">
        <v>181210000</v>
      </c>
      <c r="C4">
        <v>17.940000000000001</v>
      </c>
      <c r="E4" s="1">
        <f t="shared" si="1"/>
        <v>184357068.31230137</v>
      </c>
      <c r="F4">
        <f t="shared" si="2"/>
        <v>54358006.738175757</v>
      </c>
      <c r="G4">
        <f t="shared" si="5"/>
        <v>192203854.10613939</v>
      </c>
      <c r="H4">
        <f t="shared" si="6"/>
        <v>16.428245552158938</v>
      </c>
      <c r="I4">
        <f t="shared" si="7"/>
        <v>6.0669135843162032E-2</v>
      </c>
      <c r="J4">
        <f t="shared" si="7"/>
        <v>8.4267249043537537E-2</v>
      </c>
      <c r="L4" t="s">
        <v>3</v>
      </c>
      <c r="M4" s="6">
        <f t="shared" si="0"/>
        <v>20331235.192497645</v>
      </c>
      <c r="N4" t="s">
        <v>12</v>
      </c>
      <c r="O4" s="1">
        <f t="shared" si="3"/>
        <v>0.1</v>
      </c>
      <c r="P4">
        <v>-1</v>
      </c>
      <c r="Q4" s="1">
        <f t="shared" si="4"/>
        <v>2033123.5192497645</v>
      </c>
      <c r="R4">
        <v>7.308163764323738</v>
      </c>
    </row>
    <row r="5" spans="1:19">
      <c r="A5">
        <v>7260</v>
      </c>
      <c r="B5" s="1">
        <v>164110000</v>
      </c>
      <c r="C5">
        <v>18.579999999999998</v>
      </c>
      <c r="E5" s="1">
        <f t="shared" si="1"/>
        <v>160737063.6911498</v>
      </c>
      <c r="F5">
        <f t="shared" si="2"/>
        <v>55384767.373598412</v>
      </c>
      <c r="G5">
        <f t="shared" si="5"/>
        <v>170011399.91506559</v>
      </c>
      <c r="H5">
        <f t="shared" si="6"/>
        <v>19.012286484674185</v>
      </c>
      <c r="I5">
        <f t="shared" si="7"/>
        <v>3.5960026293739483E-2</v>
      </c>
      <c r="J5">
        <f t="shared" si="7"/>
        <v>2.3266226301086466E-2</v>
      </c>
      <c r="L5" t="s">
        <v>4</v>
      </c>
      <c r="M5" s="6">
        <f t="shared" si="0"/>
        <v>10354847.949555745</v>
      </c>
      <c r="N5" t="s">
        <v>13</v>
      </c>
      <c r="O5" s="1">
        <f t="shared" si="3"/>
        <v>1</v>
      </c>
      <c r="P5">
        <v>0</v>
      </c>
      <c r="Q5" s="1">
        <f t="shared" si="4"/>
        <v>10354847.949555745</v>
      </c>
      <c r="R5">
        <v>7.015143726102119</v>
      </c>
    </row>
    <row r="6" spans="1:19">
      <c r="A6">
        <v>4518</v>
      </c>
      <c r="B6" s="1">
        <v>148660000</v>
      </c>
      <c r="C6">
        <v>19.37</v>
      </c>
      <c r="E6" s="1">
        <f t="shared" si="1"/>
        <v>141650019.72665462</v>
      </c>
      <c r="F6">
        <f t="shared" si="2"/>
        <v>49816150.155131601</v>
      </c>
      <c r="G6">
        <f t="shared" si="5"/>
        <v>150154510.10489249</v>
      </c>
      <c r="H6">
        <f t="shared" si="6"/>
        <v>19.375995133556874</v>
      </c>
      <c r="I6">
        <f t="shared" si="7"/>
        <v>1.0053209369652174E-2</v>
      </c>
      <c r="J6">
        <f t="shared" si="7"/>
        <v>3.0950612064391557E-4</v>
      </c>
      <c r="L6" t="s">
        <v>5</v>
      </c>
      <c r="M6" s="6">
        <f t="shared" si="0"/>
        <v>4058875.146214975</v>
      </c>
      <c r="N6" t="s">
        <v>14</v>
      </c>
      <c r="O6" s="1">
        <f t="shared" si="3"/>
        <v>10</v>
      </c>
      <c r="P6">
        <v>1</v>
      </c>
      <c r="Q6" s="1">
        <f t="shared" si="4"/>
        <v>40588751.462149754</v>
      </c>
      <c r="R6">
        <v>6.6084056923264383</v>
      </c>
    </row>
    <row r="7" spans="1:19">
      <c r="A7">
        <v>2814</v>
      </c>
      <c r="B7" s="1">
        <v>134160000</v>
      </c>
      <c r="C7">
        <v>19.89</v>
      </c>
      <c r="E7" s="1">
        <f t="shared" si="1"/>
        <v>128458799.84143661</v>
      </c>
      <c r="F7">
        <f t="shared" si="2"/>
        <v>44577478.441220373</v>
      </c>
      <c r="G7">
        <f t="shared" si="5"/>
        <v>135973581.4078593</v>
      </c>
      <c r="H7">
        <f t="shared" si="6"/>
        <v>19.137679790232426</v>
      </c>
      <c r="I7">
        <f t="shared" si="7"/>
        <v>1.3518048657269644E-2</v>
      </c>
      <c r="J7">
        <f t="shared" si="7"/>
        <v>3.782404272335721E-2</v>
      </c>
      <c r="L7" t="s">
        <v>6</v>
      </c>
      <c r="M7" s="6">
        <f t="shared" si="0"/>
        <v>1245478.2394641039</v>
      </c>
      <c r="N7" t="s">
        <v>15</v>
      </c>
      <c r="O7" s="1">
        <f t="shared" si="3"/>
        <v>100</v>
      </c>
      <c r="P7">
        <v>2</v>
      </c>
      <c r="Q7" s="1">
        <f t="shared" si="4"/>
        <v>124547823.94641039</v>
      </c>
      <c r="R7">
        <v>6.095336144105989</v>
      </c>
    </row>
    <row r="8" spans="1:19">
      <c r="A8">
        <v>1752</v>
      </c>
      <c r="B8" s="1">
        <v>120610000</v>
      </c>
      <c r="C8">
        <v>20.47</v>
      </c>
      <c r="E8" s="1">
        <f t="shared" si="1"/>
        <v>116768001.15374732</v>
      </c>
      <c r="F8">
        <f t="shared" si="2"/>
        <v>42586357.696472034</v>
      </c>
      <c r="G8">
        <f t="shared" si="5"/>
        <v>124291447.63535984</v>
      </c>
      <c r="H8">
        <f t="shared" si="6"/>
        <v>20.037375086868128</v>
      </c>
      <c r="I8">
        <f t="shared" si="7"/>
        <v>3.052356881983118E-2</v>
      </c>
      <c r="J8">
        <f t="shared" si="7"/>
        <v>2.1134582957101668E-2</v>
      </c>
      <c r="L8" t="s">
        <v>7</v>
      </c>
      <c r="M8" s="6">
        <f t="shared" si="0"/>
        <v>315938.37774724734</v>
      </c>
      <c r="N8" t="s">
        <v>16</v>
      </c>
      <c r="O8" s="1">
        <f t="shared" si="3"/>
        <v>1000</v>
      </c>
      <c r="P8">
        <v>3</v>
      </c>
      <c r="Q8" s="1">
        <f t="shared" si="4"/>
        <v>315938377.74724734</v>
      </c>
      <c r="R8">
        <v>5.4996023838396608</v>
      </c>
    </row>
    <row r="9" spans="1:19">
      <c r="A9">
        <v>1092</v>
      </c>
      <c r="B9" s="1">
        <v>108150000</v>
      </c>
      <c r="C9">
        <v>21.3</v>
      </c>
      <c r="E9" s="1">
        <f t="shared" si="1"/>
        <v>103348904.33215111</v>
      </c>
      <c r="F9">
        <f t="shared" si="2"/>
        <v>41369508.029142037</v>
      </c>
      <c r="G9">
        <f t="shared" si="5"/>
        <v>111321301.7406344</v>
      </c>
      <c r="H9">
        <f t="shared" si="6"/>
        <v>21.815720107456045</v>
      </c>
      <c r="I9">
        <f t="shared" si="7"/>
        <v>2.9323178369250084E-2</v>
      </c>
      <c r="J9">
        <f t="shared" si="7"/>
        <v>2.4212211617654647E-2</v>
      </c>
      <c r="L9" t="s">
        <v>8</v>
      </c>
      <c r="M9" s="6">
        <f t="shared" si="0"/>
        <v>47795.946208504014</v>
      </c>
      <c r="N9" t="s">
        <v>17</v>
      </c>
      <c r="O9" s="1">
        <f t="shared" si="3"/>
        <v>10000</v>
      </c>
      <c r="P9">
        <v>4</v>
      </c>
      <c r="Q9" s="1">
        <f t="shared" si="4"/>
        <v>477959462.08504015</v>
      </c>
      <c r="R9">
        <v>4.6793910636846068</v>
      </c>
    </row>
    <row r="10" spans="1:19">
      <c r="A10">
        <v>678</v>
      </c>
      <c r="B10" s="1">
        <v>96461000</v>
      </c>
      <c r="C10">
        <v>21.76</v>
      </c>
      <c r="E10" s="1">
        <f t="shared" si="1"/>
        <v>89706525.014120638</v>
      </c>
      <c r="F10">
        <f t="shared" si="2"/>
        <v>37581448.539894633</v>
      </c>
      <c r="G10">
        <f t="shared" si="5"/>
        <v>97260608.184741467</v>
      </c>
      <c r="H10">
        <f t="shared" si="6"/>
        <v>22.730649279329057</v>
      </c>
      <c r="I10">
        <f t="shared" si="7"/>
        <v>8.2894453171900272E-3</v>
      </c>
      <c r="J10">
        <f t="shared" si="7"/>
        <v>4.4607044086813222E-2</v>
      </c>
      <c r="L10" t="s">
        <v>23</v>
      </c>
      <c r="M10" s="6">
        <f t="shared" si="0"/>
        <v>9696.6905019512142</v>
      </c>
      <c r="N10" t="s">
        <v>22</v>
      </c>
      <c r="O10" s="1">
        <f t="shared" si="3"/>
        <v>100000</v>
      </c>
      <c r="P10">
        <v>5</v>
      </c>
      <c r="Q10" s="1">
        <f t="shared" si="4"/>
        <v>969669050.19512141</v>
      </c>
      <c r="R10">
        <v>3.986623534061239</v>
      </c>
    </row>
    <row r="11" spans="1:19">
      <c r="A11">
        <v>424.2</v>
      </c>
      <c r="B11" s="1">
        <v>85908000</v>
      </c>
      <c r="C11">
        <v>22.67</v>
      </c>
      <c r="E11" s="1">
        <f t="shared" si="1"/>
        <v>79448059.860995263</v>
      </c>
      <c r="F11">
        <f t="shared" si="2"/>
        <v>32438493.978118498</v>
      </c>
      <c r="G11">
        <f t="shared" si="5"/>
        <v>85815209.067185268</v>
      </c>
      <c r="H11">
        <f t="shared" si="6"/>
        <v>22.210101726324059</v>
      </c>
      <c r="I11">
        <f t="shared" si="7"/>
        <v>1.0801198120632793E-3</v>
      </c>
      <c r="J11">
        <f t="shared" si="7"/>
        <v>2.0286646390645924E-2</v>
      </c>
    </row>
    <row r="12" spans="1:19">
      <c r="A12">
        <v>264.60000000000002</v>
      </c>
      <c r="B12" s="1">
        <v>76295000</v>
      </c>
      <c r="C12">
        <v>23.43</v>
      </c>
      <c r="E12" s="1">
        <f t="shared" si="1"/>
        <v>71944302.30677475</v>
      </c>
      <c r="F12">
        <f t="shared" si="2"/>
        <v>28978078.09717349</v>
      </c>
      <c r="G12">
        <f t="shared" si="5"/>
        <v>77561018.847192049</v>
      </c>
      <c r="H12">
        <f t="shared" si="6"/>
        <v>21.938831227640154</v>
      </c>
      <c r="I12">
        <f t="shared" si="7"/>
        <v>1.6593732842152816E-2</v>
      </c>
      <c r="J12">
        <f t="shared" si="7"/>
        <v>6.3643566895426607E-2</v>
      </c>
      <c r="L12" t="s">
        <v>29</v>
      </c>
      <c r="M12" s="4">
        <f>SUM(I2:I96)+SUM(J2:J96)</f>
        <v>7.9906910797623238</v>
      </c>
    </row>
    <row r="13" spans="1:19">
      <c r="A13">
        <v>164.4</v>
      </c>
      <c r="B13" s="1">
        <v>67360000</v>
      </c>
      <c r="C13">
        <v>24.24</v>
      </c>
      <c r="E13" s="1">
        <f t="shared" si="1"/>
        <v>64425872.066428475</v>
      </c>
      <c r="F13">
        <f t="shared" si="2"/>
        <v>27869007.120565943</v>
      </c>
      <c r="G13">
        <f t="shared" si="5"/>
        <v>70195260.163389698</v>
      </c>
      <c r="H13">
        <f t="shared" si="6"/>
        <v>23.392091509557172</v>
      </c>
      <c r="I13">
        <f t="shared" si="7"/>
        <v>4.2091154444621401E-2</v>
      </c>
      <c r="J13">
        <f t="shared" si="7"/>
        <v>3.4979723203086892E-2</v>
      </c>
    </row>
    <row r="14" spans="1:19">
      <c r="A14">
        <v>102.6</v>
      </c>
      <c r="B14" s="1">
        <v>59342000</v>
      </c>
      <c r="C14">
        <v>25.11</v>
      </c>
      <c r="E14" s="1">
        <f t="shared" si="1"/>
        <v>55493001.323855586</v>
      </c>
      <c r="F14">
        <f t="shared" si="2"/>
        <v>26881209.073118113</v>
      </c>
      <c r="G14">
        <f t="shared" si="5"/>
        <v>61660948.720905401</v>
      </c>
      <c r="H14">
        <f t="shared" si="6"/>
        <v>25.84588159644802</v>
      </c>
      <c r="I14">
        <f t="shared" si="7"/>
        <v>3.9077697430241663E-2</v>
      </c>
      <c r="J14">
        <f t="shared" si="7"/>
        <v>2.930631606722504E-2</v>
      </c>
    </row>
    <row r="15" spans="1:19">
      <c r="A15">
        <v>64.2</v>
      </c>
      <c r="B15" s="1">
        <v>52053000</v>
      </c>
      <c r="C15">
        <v>25.88</v>
      </c>
      <c r="E15" s="1">
        <f t="shared" si="1"/>
        <v>46775137.257738002</v>
      </c>
      <c r="F15">
        <f t="shared" si="2"/>
        <v>23993263.84460897</v>
      </c>
      <c r="G15">
        <f t="shared" si="5"/>
        <v>52569859.95223166</v>
      </c>
      <c r="H15">
        <f t="shared" si="6"/>
        <v>27.155514105980835</v>
      </c>
      <c r="I15">
        <f t="shared" si="7"/>
        <v>9.9294940201652259E-3</v>
      </c>
      <c r="J15">
        <f t="shared" si="7"/>
        <v>4.928570734083601E-2</v>
      </c>
    </row>
    <row r="16" spans="1:19">
      <c r="A16">
        <v>39.840000000000003</v>
      </c>
      <c r="B16" s="1">
        <v>45437000</v>
      </c>
      <c r="C16">
        <v>26.74</v>
      </c>
      <c r="E16" s="1">
        <f t="shared" si="1"/>
        <v>40246875.439587072</v>
      </c>
      <c r="F16">
        <f t="shared" si="2"/>
        <v>20198440.745880499</v>
      </c>
      <c r="G16">
        <f t="shared" si="5"/>
        <v>45030967.025087111</v>
      </c>
      <c r="H16">
        <f t="shared" si="6"/>
        <v>26.650407421629396</v>
      </c>
      <c r="I16">
        <f t="shared" si="7"/>
        <v>8.9361748115608271E-3</v>
      </c>
      <c r="J16">
        <f t="shared" si="7"/>
        <v>3.3505077924683114E-3</v>
      </c>
    </row>
    <row r="17" spans="1:10">
      <c r="A17">
        <v>24.84</v>
      </c>
      <c r="B17" s="1">
        <v>39663000</v>
      </c>
      <c r="C17">
        <v>27.84</v>
      </c>
      <c r="E17" s="1">
        <f t="shared" si="1"/>
        <v>35669931.111108974</v>
      </c>
      <c r="F17">
        <f t="shared" si="2"/>
        <v>17625619.701172303</v>
      </c>
      <c r="G17">
        <f t="shared" si="5"/>
        <v>39787013.651713207</v>
      </c>
      <c r="H17">
        <f t="shared" si="6"/>
        <v>26.29540625183585</v>
      </c>
      <c r="I17">
        <f t="shared" si="7"/>
        <v>3.1266836021785383E-3</v>
      </c>
      <c r="J17">
        <f t="shared" si="7"/>
        <v>5.5481097276011138E-2</v>
      </c>
    </row>
    <row r="18" spans="1:10">
      <c r="A18">
        <v>15.48</v>
      </c>
      <c r="B18" s="1">
        <v>34712000</v>
      </c>
      <c r="C18">
        <v>28.76</v>
      </c>
      <c r="E18" s="1">
        <f t="shared" si="1"/>
        <v>31203030.57068732</v>
      </c>
      <c r="F18">
        <f t="shared" si="2"/>
        <v>16481552.149028677</v>
      </c>
      <c r="G18">
        <f t="shared" si="5"/>
        <v>35288392.964775249</v>
      </c>
      <c r="H18">
        <f t="shared" si="6"/>
        <v>27.84317411556874</v>
      </c>
      <c r="I18">
        <f t="shared" si="7"/>
        <v>1.6605005899263926E-2</v>
      </c>
      <c r="J18">
        <f t="shared" si="7"/>
        <v>3.1878507803590465E-2</v>
      </c>
    </row>
    <row r="19" spans="1:10">
      <c r="A19">
        <v>9.66</v>
      </c>
      <c r="B19" s="1">
        <v>30292000</v>
      </c>
      <c r="C19">
        <v>29.83</v>
      </c>
      <c r="E19" s="1">
        <f t="shared" si="1"/>
        <v>26079614.706702966</v>
      </c>
      <c r="F19">
        <f t="shared" si="2"/>
        <v>15383185.966478506</v>
      </c>
      <c r="G19">
        <f t="shared" si="5"/>
        <v>30278519.014795601</v>
      </c>
      <c r="H19">
        <f t="shared" si="6"/>
        <v>30.534433373588524</v>
      </c>
      <c r="I19">
        <f t="shared" si="7"/>
        <v>4.4503450430472176E-4</v>
      </c>
      <c r="J19">
        <f t="shared" si="7"/>
        <v>2.3614930391837926E-2</v>
      </c>
    </row>
    <row r="20" spans="1:10">
      <c r="A20">
        <v>6</v>
      </c>
      <c r="B20" s="1">
        <v>26394000</v>
      </c>
      <c r="C20">
        <v>30.82</v>
      </c>
      <c r="E20" s="1">
        <f t="shared" si="1"/>
        <v>21266544.413165573</v>
      </c>
      <c r="F20">
        <f t="shared" si="2"/>
        <v>13289862.132106803</v>
      </c>
      <c r="G20">
        <f t="shared" si="5"/>
        <v>25077606.480036132</v>
      </c>
      <c r="H20">
        <f t="shared" si="6"/>
        <v>32.002035042190023</v>
      </c>
      <c r="I20">
        <f t="shared" si="7"/>
        <v>4.9874726072738802E-2</v>
      </c>
      <c r="J20">
        <f t="shared" si="7"/>
        <v>3.8352856657690559E-2</v>
      </c>
    </row>
    <row r="21" spans="1:10">
      <c r="A21">
        <v>1250</v>
      </c>
      <c r="B21" s="1">
        <v>119160000</v>
      </c>
      <c r="C21">
        <v>21.94</v>
      </c>
      <c r="E21" s="1">
        <f t="shared" si="1"/>
        <v>107360460.15884766</v>
      </c>
      <c r="F21">
        <f t="shared" si="2"/>
        <v>41888160.643649317</v>
      </c>
      <c r="G21">
        <f t="shared" si="5"/>
        <v>115242728.22016878</v>
      </c>
      <c r="H21">
        <f t="shared" si="6"/>
        <v>21.313927136131454</v>
      </c>
      <c r="I21">
        <f t="shared" si="7"/>
        <v>3.2874049847526149E-2</v>
      </c>
      <c r="J21">
        <f t="shared" si="7"/>
        <v>2.8535682035941069E-2</v>
      </c>
    </row>
    <row r="22" spans="1:10">
      <c r="A22">
        <v>780</v>
      </c>
      <c r="B22" s="1">
        <v>105790000</v>
      </c>
      <c r="C22">
        <v>22.64</v>
      </c>
      <c r="E22" s="1">
        <f t="shared" si="1"/>
        <v>93484667.89070563</v>
      </c>
      <c r="F22">
        <f t="shared" si="2"/>
        <v>38989853.560763165</v>
      </c>
      <c r="G22">
        <f t="shared" si="5"/>
        <v>101289643.1592356</v>
      </c>
      <c r="H22">
        <f t="shared" si="6"/>
        <v>22.639658936452712</v>
      </c>
      <c r="I22">
        <f t="shared" si="7"/>
        <v>4.25404749103356E-2</v>
      </c>
      <c r="J22">
        <f t="shared" si="7"/>
        <v>1.5064644314881235E-5</v>
      </c>
    </row>
    <row r="23" spans="1:10">
      <c r="A23">
        <v>485</v>
      </c>
      <c r="B23" s="1">
        <v>93746000</v>
      </c>
      <c r="C23">
        <v>23.29</v>
      </c>
      <c r="E23" s="1">
        <f t="shared" si="1"/>
        <v>82000965.658910349</v>
      </c>
      <c r="F23">
        <f t="shared" si="2"/>
        <v>33846058.268251449</v>
      </c>
      <c r="G23">
        <f t="shared" si="5"/>
        <v>88711408.676064134</v>
      </c>
      <c r="H23">
        <f t="shared" si="6"/>
        <v>22.428482791967035</v>
      </c>
      <c r="I23">
        <f t="shared" si="7"/>
        <v>5.3704598851533572E-2</v>
      </c>
      <c r="J23">
        <f t="shared" si="7"/>
        <v>3.6990863376254374E-2</v>
      </c>
    </row>
    <row r="24" spans="1:10">
      <c r="A24">
        <v>302.5</v>
      </c>
      <c r="B24" s="1">
        <v>82819000</v>
      </c>
      <c r="C24">
        <v>23.91</v>
      </c>
      <c r="E24" s="1">
        <f t="shared" si="1"/>
        <v>73940088.901514113</v>
      </c>
      <c r="F24">
        <f t="shared" si="2"/>
        <v>29682790.505546186</v>
      </c>
      <c r="G24">
        <f t="shared" si="5"/>
        <v>79675622.363179281</v>
      </c>
      <c r="H24">
        <f t="shared" si="6"/>
        <v>21.87268761451908</v>
      </c>
      <c r="I24">
        <f t="shared" si="7"/>
        <v>3.7954788597069737E-2</v>
      </c>
      <c r="J24">
        <f t="shared" si="7"/>
        <v>8.5207544353028866E-2</v>
      </c>
    </row>
    <row r="25" spans="1:10">
      <c r="A25">
        <v>188.25</v>
      </c>
      <c r="B25" s="1">
        <v>72960000</v>
      </c>
      <c r="C25">
        <v>24.53</v>
      </c>
      <c r="E25" s="1">
        <f t="shared" si="1"/>
        <v>66709212.132780582</v>
      </c>
      <c r="F25">
        <f t="shared" si="2"/>
        <v>28039474.715270806</v>
      </c>
      <c r="G25">
        <f t="shared" si="5"/>
        <v>72362498.061389714</v>
      </c>
      <c r="H25">
        <f t="shared" si="6"/>
        <v>22.798178149363491</v>
      </c>
      <c r="I25">
        <f t="shared" si="7"/>
        <v>8.1894454305137827E-3</v>
      </c>
      <c r="J25">
        <f t="shared" si="7"/>
        <v>7.0600156976620893E-2</v>
      </c>
    </row>
    <row r="26" spans="1:10">
      <c r="A26">
        <v>117.25</v>
      </c>
      <c r="B26" s="1">
        <v>64045000</v>
      </c>
      <c r="C26">
        <v>25.21</v>
      </c>
      <c r="E26" s="1">
        <f t="shared" si="1"/>
        <v>58126903.626151852</v>
      </c>
      <c r="F26">
        <f t="shared" si="2"/>
        <v>27317904.02939555</v>
      </c>
      <c r="G26">
        <f t="shared" si="5"/>
        <v>64226200.305819206</v>
      </c>
      <c r="H26">
        <f t="shared" si="6"/>
        <v>25.172119163126407</v>
      </c>
      <c r="I26">
        <f t="shared" si="7"/>
        <v>2.8292654511547495E-3</v>
      </c>
      <c r="J26">
        <f t="shared" si="7"/>
        <v>1.502611538024351E-3</v>
      </c>
    </row>
    <row r="27" spans="1:10">
      <c r="A27">
        <v>73</v>
      </c>
      <c r="B27" s="1">
        <v>56045000</v>
      </c>
      <c r="C27">
        <v>25.86</v>
      </c>
      <c r="E27" s="1">
        <f t="shared" si="1"/>
        <v>48987674.50508289</v>
      </c>
      <c r="F27">
        <f t="shared" si="2"/>
        <v>24964029.292387042</v>
      </c>
      <c r="G27">
        <f t="shared" si="5"/>
        <v>54981769.814431272</v>
      </c>
      <c r="H27">
        <f t="shared" si="6"/>
        <v>27.003307729468993</v>
      </c>
      <c r="I27">
        <f t="shared" si="7"/>
        <v>1.897100875312209E-2</v>
      </c>
      <c r="J27">
        <f t="shared" si="7"/>
        <v>4.4211435787664108E-2</v>
      </c>
    </row>
    <row r="28" spans="1:10">
      <c r="A28">
        <v>45.5</v>
      </c>
      <c r="B28" s="1">
        <v>48905000</v>
      </c>
      <c r="C28">
        <v>26.59</v>
      </c>
      <c r="E28" s="1">
        <f t="shared" si="1"/>
        <v>41805582.296807207</v>
      </c>
      <c r="F28">
        <f t="shared" si="2"/>
        <v>21200173.664225955</v>
      </c>
      <c r="G28">
        <f t="shared" si="5"/>
        <v>46873810.11362806</v>
      </c>
      <c r="H28">
        <f t="shared" si="6"/>
        <v>26.890179745300792</v>
      </c>
      <c r="I28">
        <f t="shared" si="7"/>
        <v>4.1533378721438308E-2</v>
      </c>
      <c r="J28">
        <f t="shared" si="7"/>
        <v>1.1289196889837974E-2</v>
      </c>
    </row>
    <row r="29" spans="1:10">
      <c r="A29">
        <v>28.25</v>
      </c>
      <c r="B29" s="1">
        <v>42448000</v>
      </c>
      <c r="C29">
        <v>27.41</v>
      </c>
      <c r="E29" s="1">
        <f t="shared" si="1"/>
        <v>36832541.427174337</v>
      </c>
      <c r="F29">
        <f t="shared" si="2"/>
        <v>18155558.959355578</v>
      </c>
      <c r="G29">
        <f t="shared" si="5"/>
        <v>41064101.464797087</v>
      </c>
      <c r="H29">
        <f t="shared" si="6"/>
        <v>26.23968811435795</v>
      </c>
      <c r="I29">
        <f t="shared" si="7"/>
        <v>3.2602208236027913E-2</v>
      </c>
      <c r="J29">
        <f t="shared" si="7"/>
        <v>4.2696529939512957E-2</v>
      </c>
    </row>
    <row r="30" spans="1:10">
      <c r="A30">
        <v>17.675000000000001</v>
      </c>
      <c r="B30" s="1">
        <v>36781000</v>
      </c>
      <c r="C30">
        <v>28.16</v>
      </c>
      <c r="E30" s="1">
        <f t="shared" si="1"/>
        <v>32525368.192762453</v>
      </c>
      <c r="F30">
        <f t="shared" si="2"/>
        <v>16723029.772150492</v>
      </c>
      <c r="G30">
        <f t="shared" si="5"/>
        <v>36572657.831158444</v>
      </c>
      <c r="H30">
        <f t="shared" si="6"/>
        <v>27.210117465414712</v>
      </c>
      <c r="I30">
        <f t="shared" si="7"/>
        <v>5.6643965319473563E-3</v>
      </c>
      <c r="J30">
        <f t="shared" si="7"/>
        <v>3.3731624097488942E-2</v>
      </c>
    </row>
    <row r="31" spans="1:10">
      <c r="A31">
        <v>11.025</v>
      </c>
      <c r="B31" s="1">
        <v>31694000</v>
      </c>
      <c r="C31">
        <v>28.98</v>
      </c>
      <c r="E31" s="1">
        <f t="shared" si="1"/>
        <v>27547925.563713688</v>
      </c>
      <c r="F31">
        <f t="shared" si="2"/>
        <v>15777663.502183063</v>
      </c>
      <c r="G31">
        <f t="shared" si="5"/>
        <v>31746226.050540712</v>
      </c>
      <c r="H31">
        <f t="shared" si="6"/>
        <v>29.80128075636916</v>
      </c>
      <c r="I31">
        <f t="shared" si="7"/>
        <v>1.6478213712599146E-3</v>
      </c>
      <c r="J31">
        <f t="shared" si="7"/>
        <v>2.8339570613152489E-2</v>
      </c>
    </row>
    <row r="32" spans="1:10">
      <c r="A32">
        <v>6.85</v>
      </c>
      <c r="B32" s="1">
        <v>27229000</v>
      </c>
      <c r="C32">
        <v>29.9</v>
      </c>
      <c r="E32" s="1">
        <f t="shared" si="1"/>
        <v>22482162.129452996</v>
      </c>
      <c r="F32">
        <f t="shared" si="2"/>
        <v>13953119.910294302</v>
      </c>
      <c r="G32">
        <f t="shared" si="5"/>
        <v>26460105.238756359</v>
      </c>
      <c r="H32">
        <f t="shared" si="6"/>
        <v>31.825007856296647</v>
      </c>
      <c r="I32">
        <f t="shared" si="7"/>
        <v>2.8238082971965235E-2</v>
      </c>
      <c r="J32">
        <f t="shared" si="7"/>
        <v>6.4381533655406317E-2</v>
      </c>
    </row>
    <row r="33" spans="1:10">
      <c r="A33">
        <v>4.2750000000000004</v>
      </c>
      <c r="B33" s="1">
        <v>23286000</v>
      </c>
      <c r="C33">
        <v>30.81</v>
      </c>
      <c r="E33" s="1">
        <f t="shared" si="1"/>
        <v>18702423.214130338</v>
      </c>
      <c r="F33">
        <f t="shared" si="2"/>
        <v>11577800.715939941</v>
      </c>
      <c r="G33">
        <f t="shared" si="5"/>
        <v>21996047.451723248</v>
      </c>
      <c r="H33">
        <f t="shared" si="6"/>
        <v>31.759724054480071</v>
      </c>
      <c r="I33">
        <f t="shared" si="7"/>
        <v>5.5396055495866708E-2</v>
      </c>
      <c r="J33">
        <f t="shared" si="7"/>
        <v>3.0825188395977664E-2</v>
      </c>
    </row>
    <row r="34" spans="1:10">
      <c r="A34">
        <v>2.6749999999999998</v>
      </c>
      <c r="B34" s="1">
        <v>19840000</v>
      </c>
      <c r="C34">
        <v>31.84</v>
      </c>
      <c r="E34" s="1">
        <f t="shared" si="1"/>
        <v>16141502.266875695</v>
      </c>
      <c r="F34">
        <f t="shared" si="2"/>
        <v>9777230.8150072861</v>
      </c>
      <c r="G34">
        <f t="shared" si="5"/>
        <v>18871733.832414053</v>
      </c>
      <c r="H34">
        <f t="shared" si="6"/>
        <v>31.204128002967419</v>
      </c>
      <c r="I34">
        <f t="shared" si="7"/>
        <v>4.8803738285581988E-2</v>
      </c>
      <c r="J34">
        <f t="shared" si="7"/>
        <v>1.9970854178158946E-2</v>
      </c>
    </row>
    <row r="35" spans="1:10">
      <c r="A35">
        <v>1.66</v>
      </c>
      <c r="B35" s="1">
        <v>16802000</v>
      </c>
      <c r="C35">
        <v>32.89</v>
      </c>
      <c r="E35" s="1">
        <f t="shared" si="1"/>
        <v>13816180.561112355</v>
      </c>
      <c r="F35">
        <f t="shared" si="2"/>
        <v>8826110.3128124326</v>
      </c>
      <c r="G35">
        <f t="shared" si="5"/>
        <v>16394726.851984844</v>
      </c>
      <c r="H35">
        <f t="shared" si="6"/>
        <v>32.571424471731568</v>
      </c>
      <c r="I35">
        <f t="shared" si="7"/>
        <v>2.4239563624280227E-2</v>
      </c>
      <c r="J35">
        <f t="shared" si="7"/>
        <v>9.6860908564436795E-3</v>
      </c>
    </row>
    <row r="36" spans="1:10">
      <c r="A36">
        <v>1.0349999999999999</v>
      </c>
      <c r="B36" s="1">
        <v>14119000</v>
      </c>
      <c r="C36">
        <v>34.03</v>
      </c>
      <c r="E36" s="1">
        <f t="shared" si="1"/>
        <v>11215052.074008182</v>
      </c>
      <c r="F36">
        <f t="shared" si="2"/>
        <v>8102082.9747438896</v>
      </c>
      <c r="G36">
        <f t="shared" si="5"/>
        <v>13835502.938178647</v>
      </c>
      <c r="H36">
        <f t="shared" si="6"/>
        <v>35.845452202958931</v>
      </c>
      <c r="I36">
        <f t="shared" si="7"/>
        <v>2.0079117630239583E-2</v>
      </c>
      <c r="J36">
        <f t="shared" si="7"/>
        <v>5.3348580751070532E-2</v>
      </c>
    </row>
    <row r="37" spans="1:10">
      <c r="A37">
        <v>0.64500000000000002</v>
      </c>
      <c r="B37" s="1">
        <v>11797000</v>
      </c>
      <c r="C37">
        <v>35.26</v>
      </c>
      <c r="E37" s="1">
        <f t="shared" si="1"/>
        <v>8710218.6866188161</v>
      </c>
      <c r="F37">
        <f t="shared" si="2"/>
        <v>6934133.1680302583</v>
      </c>
      <c r="G37">
        <f t="shared" si="5"/>
        <v>11133288.479182642</v>
      </c>
      <c r="H37">
        <f t="shared" si="6"/>
        <v>38.523007045116287</v>
      </c>
      <c r="I37">
        <f t="shared" si="7"/>
        <v>5.6261042707244052E-2</v>
      </c>
      <c r="J37">
        <f t="shared" si="7"/>
        <v>9.2541322890422273E-2</v>
      </c>
    </row>
    <row r="38" spans="1:10">
      <c r="A38">
        <v>0.40250000000000002</v>
      </c>
      <c r="B38" s="1">
        <v>9836500</v>
      </c>
      <c r="C38">
        <v>36.54</v>
      </c>
      <c r="E38" s="1">
        <f t="shared" si="1"/>
        <v>6918194.3171954798</v>
      </c>
      <c r="F38">
        <f t="shared" si="2"/>
        <v>5558285.8693756349</v>
      </c>
      <c r="G38">
        <f t="shared" si="5"/>
        <v>8874455.1616522744</v>
      </c>
      <c r="H38">
        <f t="shared" si="6"/>
        <v>38.779445021291608</v>
      </c>
      <c r="I38">
        <f t="shared" si="7"/>
        <v>9.7803572240911463E-2</v>
      </c>
      <c r="J38">
        <f t="shared" si="7"/>
        <v>6.1287493740875984E-2</v>
      </c>
    </row>
    <row r="39" spans="1:10">
      <c r="A39">
        <v>0.25</v>
      </c>
      <c r="B39" s="1">
        <v>8201900</v>
      </c>
      <c r="C39">
        <v>37.83</v>
      </c>
      <c r="E39" s="1">
        <f t="shared" si="1"/>
        <v>5737984.6006815592</v>
      </c>
      <c r="F39">
        <f t="shared" si="2"/>
        <v>4502497.3468044316</v>
      </c>
      <c r="G39">
        <f t="shared" si="5"/>
        <v>7293623.9028098825</v>
      </c>
      <c r="H39">
        <f t="shared" si="6"/>
        <v>38.120664142835402</v>
      </c>
      <c r="I39">
        <f t="shared" si="7"/>
        <v>0.11073971850304411</v>
      </c>
      <c r="J39">
        <f t="shared" si="7"/>
        <v>7.6834296282157957E-3</v>
      </c>
    </row>
    <row r="40" spans="1:10">
      <c r="A40">
        <v>50</v>
      </c>
      <c r="B40" s="1">
        <v>51396000</v>
      </c>
      <c r="C40">
        <v>28.16</v>
      </c>
      <c r="E40" s="1">
        <f t="shared" si="1"/>
        <v>43026075.360679589</v>
      </c>
      <c r="F40">
        <f t="shared" si="2"/>
        <v>21956262.937846337</v>
      </c>
      <c r="G40">
        <f t="shared" si="5"/>
        <v>48304457.797792576</v>
      </c>
      <c r="H40">
        <f t="shared" si="6"/>
        <v>27.03528058979321</v>
      </c>
      <c r="I40">
        <f t="shared" si="7"/>
        <v>6.015141649559156E-2</v>
      </c>
      <c r="J40">
        <f t="shared" si="7"/>
        <v>3.9940319964729763E-2</v>
      </c>
    </row>
    <row r="41" spans="1:10">
      <c r="A41">
        <v>31.2</v>
      </c>
      <c r="B41" s="1">
        <v>44304000</v>
      </c>
      <c r="C41">
        <v>29.02</v>
      </c>
      <c r="E41" s="1">
        <f t="shared" si="1"/>
        <v>37755438.167377777</v>
      </c>
      <c r="F41">
        <f t="shared" si="2"/>
        <v>18652640.913574643</v>
      </c>
      <c r="G41">
        <f t="shared" si="5"/>
        <v>42111686.314625837</v>
      </c>
      <c r="H41">
        <f t="shared" si="6"/>
        <v>26.291146137323633</v>
      </c>
      <c r="I41">
        <f t="shared" si="7"/>
        <v>4.9483425545642903E-2</v>
      </c>
      <c r="J41">
        <f t="shared" si="7"/>
        <v>9.4033558327924427E-2</v>
      </c>
    </row>
    <row r="42" spans="1:10">
      <c r="A42">
        <v>19.399999999999999</v>
      </c>
      <c r="B42" s="1">
        <v>38012000</v>
      </c>
      <c r="C42">
        <v>29.74</v>
      </c>
      <c r="E42" s="1">
        <f t="shared" si="1"/>
        <v>33414858.775008909</v>
      </c>
      <c r="F42">
        <f t="shared" si="2"/>
        <v>16915592.633638393</v>
      </c>
      <c r="G42">
        <f t="shared" si="5"/>
        <v>37452504.069834791</v>
      </c>
      <c r="H42">
        <f t="shared" si="6"/>
        <v>26.849885687189662</v>
      </c>
      <c r="I42">
        <f t="shared" si="7"/>
        <v>1.4718929026760204E-2</v>
      </c>
      <c r="J42">
        <f t="shared" si="7"/>
        <v>9.7179364923010644E-2</v>
      </c>
    </row>
    <row r="43" spans="1:10">
      <c r="A43">
        <v>12.1</v>
      </c>
      <c r="B43" s="1">
        <v>32484000</v>
      </c>
      <c r="C43">
        <v>30.42</v>
      </c>
      <c r="E43" s="1">
        <f t="shared" si="1"/>
        <v>28577897.069041234</v>
      </c>
      <c r="F43">
        <f t="shared" si="2"/>
        <v>16005629.692992436</v>
      </c>
      <c r="G43">
        <f t="shared" si="5"/>
        <v>32754791.752626311</v>
      </c>
      <c r="H43">
        <f t="shared" si="6"/>
        <v>29.251889963855259</v>
      </c>
      <c r="I43">
        <f t="shared" si="7"/>
        <v>8.3361578816128264E-3</v>
      </c>
      <c r="J43">
        <f t="shared" si="7"/>
        <v>3.8399409472213764E-2</v>
      </c>
    </row>
    <row r="44" spans="1:10">
      <c r="A44">
        <v>7.53</v>
      </c>
      <c r="B44" s="1">
        <v>27672000</v>
      </c>
      <c r="C44">
        <v>31.13</v>
      </c>
      <c r="E44" s="1">
        <f t="shared" si="1"/>
        <v>23418363.195303582</v>
      </c>
      <c r="F44">
        <f t="shared" si="2"/>
        <v>14398037.360972302</v>
      </c>
      <c r="G44">
        <f t="shared" si="5"/>
        <v>27490420.415030099</v>
      </c>
      <c r="H44">
        <f t="shared" si="6"/>
        <v>31.583959852704616</v>
      </c>
      <c r="I44">
        <f t="shared" si="7"/>
        <v>6.5618525935928216E-3</v>
      </c>
      <c r="J44">
        <f t="shared" si="7"/>
        <v>1.4582712904099498E-2</v>
      </c>
    </row>
    <row r="45" spans="1:10">
      <c r="A45">
        <v>4.6900000000000004</v>
      </c>
      <c r="B45" s="1">
        <v>23474000</v>
      </c>
      <c r="C45">
        <v>31.89</v>
      </c>
      <c r="E45" s="1">
        <f t="shared" si="1"/>
        <v>19327690.696490914</v>
      </c>
      <c r="F45">
        <f t="shared" si="2"/>
        <v>12029456.029360339</v>
      </c>
      <c r="G45">
        <f t="shared" si="5"/>
        <v>22765487.915297031</v>
      </c>
      <c r="H45">
        <f t="shared" si="6"/>
        <v>31.89792340490872</v>
      </c>
      <c r="I45">
        <f t="shared" si="7"/>
        <v>3.0182844197962366E-2</v>
      </c>
      <c r="J45">
        <f t="shared" si="7"/>
        <v>2.4846048631921568E-4</v>
      </c>
    </row>
    <row r="46" spans="1:10">
      <c r="A46">
        <v>2.92</v>
      </c>
      <c r="B46" s="1">
        <v>19837000</v>
      </c>
      <c r="C46">
        <v>32.68</v>
      </c>
      <c r="E46" s="1">
        <f t="shared" si="1"/>
        <v>16569838.05816116</v>
      </c>
      <c r="F46">
        <f t="shared" si="2"/>
        <v>10041727.150454121</v>
      </c>
      <c r="G46">
        <f t="shared" si="5"/>
        <v>19375133.997932851</v>
      </c>
      <c r="H46">
        <f t="shared" si="6"/>
        <v>31.216888046496386</v>
      </c>
      <c r="I46">
        <f t="shared" si="7"/>
        <v>2.3283057018054578E-2</v>
      </c>
      <c r="J46">
        <f t="shared" si="7"/>
        <v>4.4770867610269688E-2</v>
      </c>
    </row>
    <row r="47" spans="1:10">
      <c r="A47">
        <v>1.82</v>
      </c>
      <c r="B47" s="1">
        <v>16698000</v>
      </c>
      <c r="C47">
        <v>33.6</v>
      </c>
      <c r="E47" s="1">
        <f t="shared" si="1"/>
        <v>14283344.400272259</v>
      </c>
      <c r="F47">
        <f t="shared" si="2"/>
        <v>8963280.0162973385</v>
      </c>
      <c r="G47">
        <f t="shared" si="5"/>
        <v>16862808.660105947</v>
      </c>
      <c r="H47">
        <f t="shared" si="6"/>
        <v>32.109656652633944</v>
      </c>
      <c r="I47">
        <f t="shared" si="7"/>
        <v>9.8699640738979157E-3</v>
      </c>
      <c r="J47">
        <f t="shared" si="7"/>
        <v>4.4355456766846935E-2</v>
      </c>
    </row>
    <row r="48" spans="1:10">
      <c r="A48">
        <v>1.1299999999999999</v>
      </c>
      <c r="B48" s="1">
        <v>13980000</v>
      </c>
      <c r="C48">
        <v>34.51</v>
      </c>
      <c r="E48" s="1">
        <f t="shared" si="1"/>
        <v>11714284.983895222</v>
      </c>
      <c r="F48">
        <f t="shared" si="2"/>
        <v>8260853.1718538366</v>
      </c>
      <c r="G48">
        <f t="shared" si="5"/>
        <v>14334091.105153499</v>
      </c>
      <c r="H48">
        <f t="shared" si="6"/>
        <v>35.191292566736728</v>
      </c>
      <c r="I48">
        <f t="shared" si="7"/>
        <v>2.5328405232725261E-2</v>
      </c>
      <c r="J48">
        <f t="shared" si="7"/>
        <v>1.9741888343573735E-2</v>
      </c>
    </row>
    <row r="49" spans="1:10">
      <c r="A49">
        <v>0.70699999999999996</v>
      </c>
      <c r="B49" s="1">
        <v>11656000</v>
      </c>
      <c r="C49">
        <v>35.5</v>
      </c>
      <c r="E49" s="1">
        <f t="shared" si="1"/>
        <v>9151820.9024003055</v>
      </c>
      <c r="F49">
        <f t="shared" si="2"/>
        <v>7196147.8074028166</v>
      </c>
      <c r="G49">
        <f t="shared" si="5"/>
        <v>11642180.598822521</v>
      </c>
      <c r="H49">
        <f t="shared" si="6"/>
        <v>38.178244870132325</v>
      </c>
      <c r="I49">
        <f t="shared" si="7"/>
        <v>1.1856040818015575E-3</v>
      </c>
      <c r="J49">
        <f t="shared" si="7"/>
        <v>7.5443517468516186E-2</v>
      </c>
    </row>
    <row r="50" spans="1:10">
      <c r="A50">
        <v>0.441</v>
      </c>
      <c r="B50" s="1">
        <v>9674100</v>
      </c>
      <c r="C50">
        <v>36.51</v>
      </c>
      <c r="E50" s="1">
        <f t="shared" si="1"/>
        <v>7204769.725500593</v>
      </c>
      <c r="F50">
        <f t="shared" si="2"/>
        <v>5811745.4882188095</v>
      </c>
      <c r="G50">
        <f t="shared" si="5"/>
        <v>9256624.2452268507</v>
      </c>
      <c r="H50">
        <f t="shared" si="6"/>
        <v>38.891469847123822</v>
      </c>
      <c r="I50">
        <f t="shared" si="7"/>
        <v>4.3153963135914374E-2</v>
      </c>
      <c r="J50">
        <f t="shared" si="7"/>
        <v>6.5227878584602147E-2</v>
      </c>
    </row>
    <row r="51" spans="1:10">
      <c r="A51">
        <v>0.27400000000000002</v>
      </c>
      <c r="B51" s="1">
        <v>7978600</v>
      </c>
      <c r="C51">
        <v>37.6</v>
      </c>
      <c r="E51" s="1">
        <f t="shared" si="1"/>
        <v>5937678.4738058681</v>
      </c>
      <c r="F51">
        <f t="shared" si="2"/>
        <v>4667321.5101811448</v>
      </c>
      <c r="G51">
        <f t="shared" si="5"/>
        <v>7552477.4569473024</v>
      </c>
      <c r="H51">
        <f t="shared" si="6"/>
        <v>38.169173330455962</v>
      </c>
      <c r="I51">
        <f t="shared" si="7"/>
        <v>5.3408184775862629E-2</v>
      </c>
      <c r="J51">
        <f t="shared" si="7"/>
        <v>1.5137588575956396E-2</v>
      </c>
    </row>
    <row r="52" spans="1:10">
      <c r="A52">
        <v>0.17100000000000001</v>
      </c>
      <c r="B52" s="1">
        <v>6549500</v>
      </c>
      <c r="C52">
        <v>38.770000000000003</v>
      </c>
      <c r="E52" s="1">
        <f t="shared" si="1"/>
        <v>4939418.9432253912</v>
      </c>
      <c r="F52">
        <f t="shared" si="2"/>
        <v>3984635.3747798931</v>
      </c>
      <c r="G52">
        <f t="shared" si="5"/>
        <v>6346272.8090305999</v>
      </c>
      <c r="H52">
        <f t="shared" si="6"/>
        <v>38.89316161199072</v>
      </c>
      <c r="I52">
        <f t="shared" si="7"/>
        <v>3.1029420714466769E-2</v>
      </c>
      <c r="J52">
        <f t="shared" si="7"/>
        <v>3.1767245806220605E-3</v>
      </c>
    </row>
    <row r="53" spans="1:10">
      <c r="A53">
        <v>0.107</v>
      </c>
      <c r="B53" s="1">
        <v>5338600</v>
      </c>
      <c r="C53">
        <v>40</v>
      </c>
      <c r="E53" s="1">
        <f t="shared" si="1"/>
        <v>3894215.4109335351</v>
      </c>
      <c r="F53">
        <f t="shared" si="2"/>
        <v>3502132.7024410064</v>
      </c>
      <c r="G53">
        <f t="shared" si="5"/>
        <v>5237351.1560958931</v>
      </c>
      <c r="H53">
        <f t="shared" si="6"/>
        <v>41.965573163516694</v>
      </c>
      <c r="I53">
        <f t="shared" si="7"/>
        <v>1.8965429870023393E-2</v>
      </c>
      <c r="J53">
        <f t="shared" si="7"/>
        <v>4.9139329087917363E-2</v>
      </c>
    </row>
    <row r="54" spans="1:10">
      <c r="A54">
        <v>6.6400000000000001E-2</v>
      </c>
      <c r="B54" s="1">
        <v>4322500</v>
      </c>
      <c r="C54">
        <v>41.3</v>
      </c>
      <c r="E54" s="1">
        <f t="shared" si="1"/>
        <v>2879546.2254969152</v>
      </c>
      <c r="F54">
        <f t="shared" si="2"/>
        <v>2906750.9848138108</v>
      </c>
      <c r="G54">
        <f t="shared" si="5"/>
        <v>4091575.2165259761</v>
      </c>
      <c r="H54">
        <f t="shared" si="6"/>
        <v>45.269378905011621</v>
      </c>
      <c r="I54">
        <f t="shared" si="7"/>
        <v>5.3423894383811205E-2</v>
      </c>
      <c r="J54">
        <f t="shared" si="7"/>
        <v>9.6110869370741495E-2</v>
      </c>
    </row>
    <row r="55" spans="1:10">
      <c r="A55">
        <v>4.1399999999999999E-2</v>
      </c>
      <c r="B55" s="1">
        <v>3472800</v>
      </c>
      <c r="C55">
        <v>42.7</v>
      </c>
      <c r="E55" s="1">
        <f t="shared" si="1"/>
        <v>2162021.6524134236</v>
      </c>
      <c r="F55">
        <f t="shared" si="2"/>
        <v>2256429.142715239</v>
      </c>
      <c r="G55">
        <f t="shared" si="5"/>
        <v>3125029.6161155174</v>
      </c>
      <c r="H55">
        <f t="shared" si="6"/>
        <v>46.224032601392331</v>
      </c>
      <c r="I55">
        <f t="shared" si="7"/>
        <v>0.10014120706187588</v>
      </c>
      <c r="J55">
        <f t="shared" si="7"/>
        <v>8.2530037503333209E-2</v>
      </c>
    </row>
    <row r="56" spans="1:10">
      <c r="A56">
        <v>2.58E-2</v>
      </c>
      <c r="B56" s="1">
        <v>2768900</v>
      </c>
      <c r="C56">
        <v>44.18</v>
      </c>
      <c r="E56" s="1">
        <f t="shared" si="1"/>
        <v>1716102.3152742642</v>
      </c>
      <c r="F56">
        <f t="shared" si="2"/>
        <v>1744465.7399446208</v>
      </c>
      <c r="G56">
        <f t="shared" si="5"/>
        <v>2447073.3283516909</v>
      </c>
      <c r="H56">
        <f t="shared" si="6"/>
        <v>45.469595774924784</v>
      </c>
      <c r="I56">
        <f t="shared" si="7"/>
        <v>0.11622906990079422</v>
      </c>
      <c r="J56">
        <f t="shared" si="7"/>
        <v>2.9189582954386242E-2</v>
      </c>
    </row>
    <row r="57" spans="1:10">
      <c r="A57">
        <v>1.61E-2</v>
      </c>
      <c r="B57" s="1">
        <v>2194700</v>
      </c>
      <c r="C57">
        <v>45.72</v>
      </c>
      <c r="E57" s="1">
        <f t="shared" si="1"/>
        <v>1376255.0913699113</v>
      </c>
      <c r="F57">
        <f t="shared" si="2"/>
        <v>1421373.3560573626</v>
      </c>
      <c r="G57">
        <f t="shared" si="5"/>
        <v>1978479.2881987351</v>
      </c>
      <c r="H57">
        <f t="shared" si="6"/>
        <v>45.9239475899656</v>
      </c>
      <c r="I57">
        <f t="shared" si="7"/>
        <v>9.8519484121412898E-2</v>
      </c>
      <c r="J57">
        <f t="shared" si="7"/>
        <v>4.4607959310061489E-3</v>
      </c>
    </row>
    <row r="58" spans="1:10">
      <c r="A58">
        <v>0.01</v>
      </c>
      <c r="B58" s="1">
        <v>1735500</v>
      </c>
      <c r="C58">
        <v>47.26</v>
      </c>
      <c r="E58" s="1">
        <f t="shared" si="1"/>
        <v>1034280.2087837794</v>
      </c>
      <c r="F58">
        <f t="shared" si="2"/>
        <v>1184544.514417059</v>
      </c>
      <c r="G58">
        <f t="shared" si="5"/>
        <v>1572539.7473251238</v>
      </c>
      <c r="H58">
        <f t="shared" si="6"/>
        <v>48.874296381123429</v>
      </c>
      <c r="I58">
        <f t="shared" si="7"/>
        <v>9.3898157692236389E-2</v>
      </c>
      <c r="J58">
        <f t="shared" si="7"/>
        <v>3.4157773616661682E-2</v>
      </c>
    </row>
    <row r="59" spans="1:10">
      <c r="A59">
        <v>2.5</v>
      </c>
      <c r="B59" s="1">
        <v>19613000</v>
      </c>
      <c r="C59">
        <v>32.53</v>
      </c>
      <c r="E59" s="1">
        <f t="shared" si="1"/>
        <v>15817005.015482737</v>
      </c>
      <c r="F59">
        <f t="shared" si="2"/>
        <v>9595739.4623776656</v>
      </c>
      <c r="G59">
        <f t="shared" si="5"/>
        <v>18500158.472014181</v>
      </c>
      <c r="H59">
        <f t="shared" si="6"/>
        <v>31.244029979712103</v>
      </c>
      <c r="I59">
        <f t="shared" si="7"/>
        <v>5.6739995308510614E-2</v>
      </c>
      <c r="J59">
        <f t="shared" si="7"/>
        <v>3.9531817408173943E-2</v>
      </c>
    </row>
    <row r="60" spans="1:10">
      <c r="A60">
        <v>1.56</v>
      </c>
      <c r="B60" s="1">
        <v>15864000</v>
      </c>
      <c r="C60">
        <v>34.9</v>
      </c>
      <c r="E60" s="1">
        <f t="shared" si="1"/>
        <v>13492283.641898371</v>
      </c>
      <c r="F60">
        <f t="shared" si="2"/>
        <v>8738626.5458722748</v>
      </c>
      <c r="G60">
        <f t="shared" si="5"/>
        <v>16074990.257591512</v>
      </c>
      <c r="H60">
        <f t="shared" si="6"/>
        <v>32.930156279704804</v>
      </c>
      <c r="I60">
        <f t="shared" si="7"/>
        <v>1.3299940594522948E-2</v>
      </c>
      <c r="J60">
        <f t="shared" si="7"/>
        <v>5.6442513475507022E-2</v>
      </c>
    </row>
    <row r="61" spans="1:10">
      <c r="A61">
        <v>0.97</v>
      </c>
      <c r="B61" s="1">
        <v>12913000</v>
      </c>
      <c r="C61">
        <v>36.5</v>
      </c>
      <c r="E61" s="1">
        <f t="shared" si="1"/>
        <v>10847743.983295703</v>
      </c>
      <c r="F61">
        <f t="shared" si="2"/>
        <v>7972909.8339928165</v>
      </c>
      <c r="G61">
        <f t="shared" si="5"/>
        <v>13462571.847463155</v>
      </c>
      <c r="H61">
        <f t="shared" si="6"/>
        <v>36.31526231710982</v>
      </c>
      <c r="I61">
        <f t="shared" si="7"/>
        <v>4.2559579297076988E-2</v>
      </c>
      <c r="J61">
        <f t="shared" si="7"/>
        <v>5.0613063805528798E-3</v>
      </c>
    </row>
    <row r="62" spans="1:10">
      <c r="A62">
        <v>0.60499999999999998</v>
      </c>
      <c r="B62" s="1">
        <v>10544000</v>
      </c>
      <c r="C62">
        <v>37.71</v>
      </c>
      <c r="E62" s="1">
        <f t="shared" si="1"/>
        <v>8419576.7294400167</v>
      </c>
      <c r="F62">
        <f t="shared" si="2"/>
        <v>6745836.1432705773</v>
      </c>
      <c r="G62">
        <f t="shared" si="5"/>
        <v>10788678.212588578</v>
      </c>
      <c r="H62">
        <f t="shared" si="6"/>
        <v>38.702002834228843</v>
      </c>
      <c r="I62">
        <f t="shared" si="7"/>
        <v>2.3205445048233922E-2</v>
      </c>
      <c r="J62">
        <f t="shared" si="7"/>
        <v>2.6306094781989971E-2</v>
      </c>
    </row>
    <row r="63" spans="1:10">
      <c r="A63">
        <v>0.3765</v>
      </c>
      <c r="B63" s="1">
        <v>8603100</v>
      </c>
      <c r="C63">
        <v>38.76</v>
      </c>
      <c r="E63" s="1">
        <f t="shared" si="1"/>
        <v>6724330.0991363693</v>
      </c>
      <c r="F63">
        <f t="shared" si="2"/>
        <v>5381727.1346366489</v>
      </c>
      <c r="G63">
        <f t="shared" si="5"/>
        <v>8612758.1084014978</v>
      </c>
      <c r="H63">
        <f t="shared" si="6"/>
        <v>38.671564093184038</v>
      </c>
      <c r="I63">
        <f t="shared" si="7"/>
        <v>1.1226311912563873E-3</v>
      </c>
      <c r="J63">
        <f t="shared" si="7"/>
        <v>2.2816281428266177E-3</v>
      </c>
    </row>
    <row r="64" spans="1:10">
      <c r="A64">
        <v>0.23449999999999999</v>
      </c>
      <c r="B64" s="1">
        <v>7005300</v>
      </c>
      <c r="C64">
        <v>39.799999999999997</v>
      </c>
      <c r="E64" s="1">
        <f t="shared" si="1"/>
        <v>5602095.4200865282</v>
      </c>
      <c r="F64">
        <f t="shared" si="2"/>
        <v>4397871.4858874269</v>
      </c>
      <c r="G64">
        <f t="shared" si="5"/>
        <v>7122130.7698002951</v>
      </c>
      <c r="H64">
        <f t="shared" si="6"/>
        <v>38.1333474654367</v>
      </c>
      <c r="I64">
        <f t="shared" si="7"/>
        <v>1.6677482734543149E-2</v>
      </c>
      <c r="J64">
        <f t="shared" si="7"/>
        <v>4.187569182319844E-2</v>
      </c>
    </row>
    <row r="65" spans="1:10">
      <c r="A65">
        <v>0.14599999999999999</v>
      </c>
      <c r="B65" s="1">
        <v>5683100</v>
      </c>
      <c r="C65">
        <v>40.840000000000003</v>
      </c>
      <c r="E65" s="1">
        <f t="shared" si="1"/>
        <v>4596380.395455014</v>
      </c>
      <c r="F65">
        <f t="shared" si="2"/>
        <v>3819202.3619906222</v>
      </c>
      <c r="G65">
        <f t="shared" si="5"/>
        <v>5976037.1000821218</v>
      </c>
      <c r="H65">
        <f t="shared" si="6"/>
        <v>39.723707461388351</v>
      </c>
      <c r="I65">
        <f t="shared" si="7"/>
        <v>5.1545300994549063E-2</v>
      </c>
      <c r="J65">
        <f t="shared" si="7"/>
        <v>2.7333313873938603E-2</v>
      </c>
    </row>
    <row r="66" spans="1:10">
      <c r="A66">
        <v>9.0999999999999998E-2</v>
      </c>
      <c r="B66" s="1">
        <v>4588000</v>
      </c>
      <c r="C66">
        <v>41.92</v>
      </c>
      <c r="E66" s="1">
        <f t="shared" ref="E66:E96" si="8">($M$1*A66^2*$O$1^2)/(1+A66^2*$O$1^2)+($M$2*A66^2*$O$2^2)/(1+A66^2*$O$2^2)+($M$3*A66^2*$O$3^2)/(1+A66^2*$O$3^2)+($M$4*A66^2*$O$4^2)/(1+A66^2*$O$4^2)+($M$5*A66^2*$O$5^2)/(1+A66^2*$O$5^2)+($M$6*A66^2*$O$6^2)/(1+A66^2*$O$6^2)+($M$7*A66^2*$O$7^2)/(1+A66^2*$O$7^2)+($M$8*A66^2*$O$8^2)/(1+A66^2*$O$8^2)+($M$9*A66^2*$O$9^2)/(1+A66^2*$O$9^2)+($M$10*A66^2*$O$10^2)/(1+A66^2*$O$10^2)</f>
        <v>3529374.1616334259</v>
      </c>
      <c r="F66">
        <f t="shared" ref="F66:F96" si="9">($M$1*A66*$O$1)/(1+A66^2*$O$1^2)+($M$2*A66*$O$2)/(1+A66^2*$O$2^2)+($M$3*A66*$O$3)/(1+A66^2*$O$3^2)+($M$4*A66*$O$4)/(1+A66^2*$O$4^2)+($M$5*A66*$O$5)/(1+A66^2*$O$5^2)+($M$6*A66*$O$6)/(1+A66^2*$O$6^2)+($M$7*A66*$O$7)/(1+A66^2*$O$7^2)+($M$8*A66*$O$8)/(1+A66^2*$O$8^2)+($M$9*A66*$O$9)/(1+A66^2*$O$9^2)+($M$10*A66*$O$10)/(1+A66^2*$O$10^2)</f>
        <v>3317871.4099325771</v>
      </c>
      <c r="G66">
        <f t="shared" si="5"/>
        <v>4844043.0082373992</v>
      </c>
      <c r="H66">
        <f t="shared" si="6"/>
        <v>43.230768408482099</v>
      </c>
      <c r="I66">
        <f t="shared" si="7"/>
        <v>5.5807107288012026E-2</v>
      </c>
      <c r="J66">
        <f t="shared" si="7"/>
        <v>3.1268330355011864E-2</v>
      </c>
    </row>
    <row r="67" spans="1:10">
      <c r="A67">
        <v>5.6500000000000002E-2</v>
      </c>
      <c r="B67" s="1">
        <v>3687500</v>
      </c>
      <c r="C67">
        <v>43.04</v>
      </c>
      <c r="E67" s="1">
        <f t="shared" si="8"/>
        <v>2596753.8111030008</v>
      </c>
      <c r="F67">
        <f t="shared" si="9"/>
        <v>2680103.5885432912</v>
      </c>
      <c r="G67">
        <f t="shared" ref="G67:G96" si="10">(E67^2+F67^2)^0.5</f>
        <v>3731767.0882305326</v>
      </c>
      <c r="H67">
        <f t="shared" ref="H67:H96" si="11">DEGREES(ATAN(F67/E67))</f>
        <v>45.904931289563351</v>
      </c>
      <c r="I67">
        <f t="shared" ref="I67:J96" si="12">ABS((G67-B67)/B67)</f>
        <v>1.2004634096415619E-2</v>
      </c>
      <c r="J67">
        <f t="shared" si="12"/>
        <v>6.6564388698033258E-2</v>
      </c>
    </row>
    <row r="68" spans="1:10">
      <c r="A68">
        <v>3.5349999999999999E-2</v>
      </c>
      <c r="B68" s="1">
        <v>2948300</v>
      </c>
      <c r="C68">
        <v>44.25</v>
      </c>
      <c r="E68" s="1">
        <f t="shared" si="8"/>
        <v>1990420.0505106004</v>
      </c>
      <c r="F68">
        <f t="shared" si="9"/>
        <v>2063374.3790720291</v>
      </c>
      <c r="G68">
        <f t="shared" si="10"/>
        <v>2866929.6827242733</v>
      </c>
      <c r="H68">
        <f t="shared" si="11"/>
        <v>46.031015267201276</v>
      </c>
      <c r="I68">
        <f t="shared" si="12"/>
        <v>2.7599062943298409E-2</v>
      </c>
      <c r="J68">
        <f t="shared" si="12"/>
        <v>4.0248932592119237E-2</v>
      </c>
    </row>
    <row r="69" spans="1:10">
      <c r="A69">
        <v>2.205E-2</v>
      </c>
      <c r="B69" s="1">
        <v>2341900</v>
      </c>
      <c r="C69">
        <v>45.49</v>
      </c>
      <c r="E69" s="1">
        <f t="shared" si="8"/>
        <v>1599120.5357456966</v>
      </c>
      <c r="F69">
        <f t="shared" si="9"/>
        <v>1619013.7977796043</v>
      </c>
      <c r="G69">
        <f t="shared" si="10"/>
        <v>2275608.0869175037</v>
      </c>
      <c r="H69">
        <f t="shared" si="11"/>
        <v>45.354175842073289</v>
      </c>
      <c r="I69">
        <f t="shared" si="12"/>
        <v>2.8306893156196365E-2</v>
      </c>
      <c r="J69">
        <f t="shared" si="12"/>
        <v>2.9858025483999336E-3</v>
      </c>
    </row>
    <row r="70" spans="1:10">
      <c r="A70">
        <v>1.37E-2</v>
      </c>
      <c r="B70" s="1">
        <v>1845200</v>
      </c>
      <c r="C70">
        <v>46.79</v>
      </c>
      <c r="E70" s="1">
        <f t="shared" si="8"/>
        <v>1261068.1290221212</v>
      </c>
      <c r="F70">
        <f t="shared" si="9"/>
        <v>1337799.3846843904</v>
      </c>
      <c r="G70">
        <f t="shared" si="10"/>
        <v>1838477.6364419793</v>
      </c>
      <c r="H70">
        <f t="shared" si="11"/>
        <v>46.691159815880809</v>
      </c>
      <c r="I70">
        <f t="shared" si="12"/>
        <v>3.6431625612511789E-3</v>
      </c>
      <c r="J70">
        <f t="shared" si="12"/>
        <v>2.1124211181703387E-3</v>
      </c>
    </row>
    <row r="71" spans="1:10">
      <c r="A71">
        <v>8.5500000000000003E-3</v>
      </c>
      <c r="B71" s="1">
        <v>1442600</v>
      </c>
      <c r="C71">
        <v>48.16</v>
      </c>
      <c r="E71" s="1">
        <f t="shared" si="8"/>
        <v>925363.95319283847</v>
      </c>
      <c r="F71">
        <f t="shared" si="9"/>
        <v>1106300.1206624934</v>
      </c>
      <c r="G71">
        <f t="shared" si="10"/>
        <v>1442289.292356608</v>
      </c>
      <c r="H71">
        <f t="shared" si="11"/>
        <v>50.089227501757136</v>
      </c>
      <c r="I71">
        <f t="shared" si="12"/>
        <v>2.1538031567449754E-4</v>
      </c>
      <c r="J71">
        <f t="shared" si="12"/>
        <v>4.0058710584658222E-2</v>
      </c>
    </row>
    <row r="72" spans="1:10">
      <c r="A72">
        <v>5.3499999999999997E-3</v>
      </c>
      <c r="B72" s="1">
        <v>1120700</v>
      </c>
      <c r="C72">
        <v>49.61</v>
      </c>
      <c r="E72" s="1">
        <f t="shared" si="8"/>
        <v>651793.03835603234</v>
      </c>
      <c r="F72">
        <f t="shared" si="9"/>
        <v>861126.96323792229</v>
      </c>
      <c r="G72">
        <f t="shared" si="10"/>
        <v>1079987.8757026647</v>
      </c>
      <c r="H72">
        <f t="shared" si="11"/>
        <v>52.877665555434525</v>
      </c>
      <c r="I72">
        <f t="shared" si="12"/>
        <v>3.6327406350794393E-2</v>
      </c>
      <c r="J72">
        <f t="shared" si="12"/>
        <v>6.5867074288137997E-2</v>
      </c>
    </row>
    <row r="73" spans="1:10">
      <c r="A73">
        <v>3.32E-3</v>
      </c>
      <c r="B73">
        <v>862130</v>
      </c>
      <c r="C73">
        <v>51.11</v>
      </c>
      <c r="E73" s="1">
        <f t="shared" si="8"/>
        <v>475345.96210703859</v>
      </c>
      <c r="F73">
        <f t="shared" si="9"/>
        <v>638321.65948655398</v>
      </c>
      <c r="G73">
        <f t="shared" si="10"/>
        <v>795869.53997570125</v>
      </c>
      <c r="H73">
        <f t="shared" si="11"/>
        <v>53.32564770508769</v>
      </c>
      <c r="I73">
        <f t="shared" si="12"/>
        <v>7.6856692174380611E-2</v>
      </c>
      <c r="J73">
        <f t="shared" si="12"/>
        <v>4.3350571416311684E-2</v>
      </c>
    </row>
    <row r="74" spans="1:10">
      <c r="A74">
        <v>2.0699999999999998E-3</v>
      </c>
      <c r="B74">
        <v>656890</v>
      </c>
      <c r="C74">
        <v>52.67</v>
      </c>
      <c r="E74" s="1">
        <f t="shared" si="8"/>
        <v>366496.5784649725</v>
      </c>
      <c r="F74">
        <f t="shared" si="9"/>
        <v>483834.19067044993</v>
      </c>
      <c r="G74">
        <f t="shared" si="10"/>
        <v>606972.21195723698</v>
      </c>
      <c r="H74">
        <f t="shared" si="11"/>
        <v>52.856659711034034</v>
      </c>
      <c r="I74">
        <f t="shared" si="12"/>
        <v>7.5991091419816123E-2</v>
      </c>
      <c r="J74">
        <f t="shared" si="12"/>
        <v>3.5439474280241547E-3</v>
      </c>
    </row>
    <row r="75" spans="1:10">
      <c r="A75">
        <v>1.2899999999999999E-3</v>
      </c>
      <c r="B75">
        <v>495300</v>
      </c>
      <c r="C75">
        <v>54.32</v>
      </c>
      <c r="E75" s="1">
        <f t="shared" si="8"/>
        <v>275633.54246043426</v>
      </c>
      <c r="F75">
        <f t="shared" si="9"/>
        <v>383663.13904213486</v>
      </c>
      <c r="G75">
        <f t="shared" si="10"/>
        <v>472410.04856898682</v>
      </c>
      <c r="H75">
        <f t="shared" si="11"/>
        <v>54.305554033141782</v>
      </c>
      <c r="I75">
        <f t="shared" si="12"/>
        <v>4.6214317446018935E-2</v>
      </c>
      <c r="J75">
        <f t="shared" si="12"/>
        <v>2.6594195247088808E-4</v>
      </c>
    </row>
    <row r="76" spans="1:10">
      <c r="A76" s="1">
        <v>8.0500000000000005E-4</v>
      </c>
      <c r="B76">
        <v>371580</v>
      </c>
      <c r="C76">
        <v>56</v>
      </c>
      <c r="E76" s="1">
        <f t="shared" si="8"/>
        <v>189284.78879845177</v>
      </c>
      <c r="F76">
        <f t="shared" si="9"/>
        <v>302897.58693743881</v>
      </c>
      <c r="G76">
        <f t="shared" si="10"/>
        <v>357177.37812324817</v>
      </c>
      <c r="H76">
        <f t="shared" si="11"/>
        <v>57.998181182674116</v>
      </c>
      <c r="I76">
        <f t="shared" si="12"/>
        <v>3.8760487315657004E-2</v>
      </c>
      <c r="J76">
        <f t="shared" si="12"/>
        <v>3.5681806833466369E-2</v>
      </c>
    </row>
    <row r="77" spans="1:10">
      <c r="A77" s="1">
        <v>5.0000000000000001E-4</v>
      </c>
      <c r="B77">
        <v>278100</v>
      </c>
      <c r="C77">
        <v>57.7</v>
      </c>
      <c r="E77" s="1">
        <f t="shared" si="8"/>
        <v>122048.17009185565</v>
      </c>
      <c r="F77">
        <f t="shared" si="9"/>
        <v>224582.13333833459</v>
      </c>
      <c r="G77">
        <f t="shared" si="10"/>
        <v>255602.99379617607</v>
      </c>
      <c r="H77">
        <f t="shared" si="11"/>
        <v>61.478326460198758</v>
      </c>
      <c r="I77">
        <f t="shared" si="12"/>
        <v>8.0895383688687261E-2</v>
      </c>
    </row>
    <row r="78" spans="1:10">
      <c r="A78">
        <v>0.2</v>
      </c>
      <c r="B78" s="1">
        <v>5352400</v>
      </c>
      <c r="C78">
        <v>50.56</v>
      </c>
      <c r="E78" s="1">
        <f t="shared" si="8"/>
        <v>5269436.5743204579</v>
      </c>
      <c r="F78">
        <f t="shared" si="9"/>
        <v>4171023.288011332</v>
      </c>
      <c r="G78">
        <f t="shared" si="10"/>
        <v>6720446.1964901546</v>
      </c>
      <c r="H78">
        <f t="shared" si="11"/>
        <v>38.363381129858276</v>
      </c>
      <c r="I78">
        <f t="shared" si="12"/>
        <v>0.25559491003851631</v>
      </c>
    </row>
    <row r="79" spans="1:10">
      <c r="A79">
        <v>0.12479999999999999</v>
      </c>
      <c r="B79" s="1">
        <v>4851800</v>
      </c>
      <c r="C79">
        <v>47.2</v>
      </c>
      <c r="E79" s="1">
        <f t="shared" si="8"/>
        <v>4244800.6895361068</v>
      </c>
      <c r="F79">
        <f t="shared" si="9"/>
        <v>3662171.4579578512</v>
      </c>
      <c r="G79">
        <f t="shared" si="10"/>
        <v>5606231.5936257346</v>
      </c>
      <c r="H79">
        <f t="shared" si="11"/>
        <v>40.785747739674868</v>
      </c>
      <c r="I79">
        <f t="shared" si="12"/>
        <v>0.15549519634480699</v>
      </c>
      <c r="J79">
        <f t="shared" si="12"/>
        <v>0.13589517500688844</v>
      </c>
    </row>
    <row r="80" spans="1:10">
      <c r="A80">
        <v>7.7600000000000002E-2</v>
      </c>
      <c r="B80" s="1">
        <v>4030000</v>
      </c>
      <c r="C80">
        <v>46.36</v>
      </c>
      <c r="E80" s="1">
        <f t="shared" si="8"/>
        <v>3187262.8958800943</v>
      </c>
      <c r="F80">
        <f t="shared" si="9"/>
        <v>3117736.7702942705</v>
      </c>
      <c r="G80">
        <f t="shared" si="10"/>
        <v>4458579.0714418106</v>
      </c>
      <c r="H80">
        <f t="shared" si="11"/>
        <v>44.368216919779556</v>
      </c>
      <c r="I80">
        <f t="shared" si="12"/>
        <v>0.10634716412948153</v>
      </c>
      <c r="J80">
        <f t="shared" si="12"/>
        <v>4.2963396898629068E-2</v>
      </c>
    </row>
    <row r="81" spans="1:10">
      <c r="A81">
        <v>4.8399999999999999E-2</v>
      </c>
      <c r="B81" s="1">
        <v>3241200</v>
      </c>
      <c r="C81">
        <v>46.62</v>
      </c>
      <c r="E81" s="1">
        <f t="shared" si="8"/>
        <v>2362824.1272018487</v>
      </c>
      <c r="F81">
        <f t="shared" si="9"/>
        <v>2464273.5021931157</v>
      </c>
      <c r="G81">
        <f t="shared" si="10"/>
        <v>3414027.2040067725</v>
      </c>
      <c r="H81">
        <f t="shared" si="11"/>
        <v>46.203987547841784</v>
      </c>
      <c r="I81">
        <f t="shared" si="12"/>
        <v>5.3321980749960661E-2</v>
      </c>
      <c r="J81">
        <f t="shared" si="12"/>
        <v>8.9234760222696996E-3</v>
      </c>
    </row>
    <row r="82" spans="1:10">
      <c r="A82">
        <v>3.0120000000000001E-2</v>
      </c>
      <c r="B82" s="1">
        <v>2562100</v>
      </c>
      <c r="C82">
        <v>47.27</v>
      </c>
      <c r="E82" s="1">
        <f t="shared" si="8"/>
        <v>1842077.9876821295</v>
      </c>
      <c r="F82">
        <f t="shared" si="9"/>
        <v>1889728.7492096836</v>
      </c>
      <c r="G82">
        <f t="shared" si="10"/>
        <v>2639000.9583728155</v>
      </c>
      <c r="H82">
        <f t="shared" si="11"/>
        <v>45.731559631578627</v>
      </c>
      <c r="I82">
        <f t="shared" si="12"/>
        <v>3.0014815336175601E-2</v>
      </c>
      <c r="J82">
        <f t="shared" si="12"/>
        <v>3.2545808513251034E-2</v>
      </c>
    </row>
    <row r="83" spans="1:10">
      <c r="A83">
        <v>1.8759999999999999E-2</v>
      </c>
      <c r="B83" s="1">
        <v>2003800</v>
      </c>
      <c r="C83">
        <v>48.19</v>
      </c>
      <c r="E83" s="1">
        <f t="shared" si="8"/>
        <v>1484132.9011490387</v>
      </c>
      <c r="F83">
        <f t="shared" si="9"/>
        <v>1510005.1927378464</v>
      </c>
      <c r="G83">
        <f t="shared" si="10"/>
        <v>2117254.389620747</v>
      </c>
      <c r="H83">
        <f t="shared" si="11"/>
        <v>45.495079443557707</v>
      </c>
      <c r="I83">
        <f t="shared" si="12"/>
        <v>5.6619617537053073E-2</v>
      </c>
      <c r="J83">
        <f t="shared" si="12"/>
        <v>5.5922817108161264E-2</v>
      </c>
    </row>
    <row r="84" spans="1:10">
      <c r="A84">
        <v>1.1679999999999999E-2</v>
      </c>
      <c r="B84" s="1">
        <v>1553100</v>
      </c>
      <c r="C84">
        <v>49.22</v>
      </c>
      <c r="E84" s="1">
        <f t="shared" si="8"/>
        <v>1145872.1806223483</v>
      </c>
      <c r="F84">
        <f t="shared" si="9"/>
        <v>1259966.9814601056</v>
      </c>
      <c r="G84">
        <f t="shared" si="10"/>
        <v>1703097.1342509815</v>
      </c>
      <c r="H84">
        <f t="shared" si="11"/>
        <v>47.715167527297886</v>
      </c>
      <c r="I84">
        <f t="shared" si="12"/>
        <v>9.6579186305441697E-2</v>
      </c>
      <c r="J84">
        <f t="shared" si="12"/>
        <v>3.0573597576231463E-2</v>
      </c>
    </row>
    <row r="85" spans="1:10">
      <c r="A85">
        <v>7.28E-3</v>
      </c>
      <c r="B85" s="1">
        <v>1193300</v>
      </c>
      <c r="C85">
        <v>50.41</v>
      </c>
      <c r="E85" s="1">
        <f t="shared" si="8"/>
        <v>820960.47311159957</v>
      </c>
      <c r="F85">
        <f t="shared" si="9"/>
        <v>1023128.2200292217</v>
      </c>
      <c r="G85">
        <f t="shared" si="10"/>
        <v>1311780.2609552352</v>
      </c>
      <c r="H85">
        <f t="shared" si="11"/>
        <v>51.256360973667199</v>
      </c>
      <c r="I85">
        <f t="shared" si="12"/>
        <v>9.9287908283948068E-2</v>
      </c>
      <c r="J85">
        <f t="shared" si="12"/>
        <v>1.6789545202682062E-2</v>
      </c>
    </row>
    <row r="86" spans="1:10">
      <c r="A86">
        <v>4.5199999999999997E-3</v>
      </c>
      <c r="B86">
        <v>911490</v>
      </c>
      <c r="C86">
        <v>51.62</v>
      </c>
      <c r="E86" s="1">
        <f t="shared" si="8"/>
        <v>578445.36558833567</v>
      </c>
      <c r="F86">
        <f t="shared" si="9"/>
        <v>776190.89242239681</v>
      </c>
      <c r="G86">
        <f t="shared" si="10"/>
        <v>968024.45343601739</v>
      </c>
      <c r="H86">
        <f t="shared" si="11"/>
        <v>53.305196176323221</v>
      </c>
      <c r="I86">
        <f t="shared" si="12"/>
        <v>6.2024216871295772E-2</v>
      </c>
      <c r="J86">
        <f t="shared" si="12"/>
        <v>3.2646187065540955E-2</v>
      </c>
    </row>
    <row r="87" spans="1:10">
      <c r="A87">
        <v>2.8300000000000001E-3</v>
      </c>
      <c r="B87">
        <v>692770</v>
      </c>
      <c r="C87">
        <v>52.94</v>
      </c>
      <c r="E87" s="1">
        <f t="shared" si="8"/>
        <v>433987.07789022138</v>
      </c>
      <c r="F87">
        <f t="shared" si="9"/>
        <v>578350.98942838202</v>
      </c>
      <c r="G87">
        <f t="shared" si="10"/>
        <v>723073.06044996693</v>
      </c>
      <c r="H87">
        <f t="shared" si="11"/>
        <v>53.11591308498096</v>
      </c>
      <c r="I87">
        <f t="shared" si="12"/>
        <v>4.3741877462890898E-2</v>
      </c>
      <c r="J87">
        <f t="shared" si="12"/>
        <v>3.3228765580083541E-3</v>
      </c>
    </row>
    <row r="88" spans="1:10">
      <c r="A88">
        <v>1.7600000000000001E-3</v>
      </c>
      <c r="B88">
        <v>523880</v>
      </c>
      <c r="C88">
        <v>54.33</v>
      </c>
      <c r="E88" s="1">
        <f t="shared" si="8"/>
        <v>334884.01529708377</v>
      </c>
      <c r="F88">
        <f t="shared" si="9"/>
        <v>445055.31445182505</v>
      </c>
      <c r="G88">
        <f t="shared" si="10"/>
        <v>556975.34651303047</v>
      </c>
      <c r="H88">
        <f t="shared" si="11"/>
        <v>53.040191943532271</v>
      </c>
      <c r="I88">
        <f t="shared" si="12"/>
        <v>6.3173525450543E-2</v>
      </c>
      <c r="J88">
        <f t="shared" si="12"/>
        <v>2.3740255042660176E-2</v>
      </c>
    </row>
    <row r="89" spans="1:10">
      <c r="A89">
        <v>1.1000000000000001E-3</v>
      </c>
      <c r="B89">
        <v>393380</v>
      </c>
      <c r="C89">
        <v>55.73</v>
      </c>
      <c r="E89" s="1">
        <f t="shared" si="8"/>
        <v>245473.86173937452</v>
      </c>
      <c r="F89">
        <f t="shared" si="9"/>
        <v>355758.52954176889</v>
      </c>
      <c r="G89">
        <f t="shared" si="10"/>
        <v>432228.58320449287</v>
      </c>
      <c r="H89">
        <f t="shared" si="11"/>
        <v>55.394272474798242</v>
      </c>
      <c r="I89">
        <f t="shared" si="12"/>
        <v>9.875586762034895E-2</v>
      </c>
      <c r="J89">
        <f t="shared" si="12"/>
        <v>6.02417952990767E-3</v>
      </c>
    </row>
    <row r="90" spans="1:10">
      <c r="A90" s="1">
        <v>6.8400000000000004E-4</v>
      </c>
      <c r="B90">
        <v>293250</v>
      </c>
      <c r="C90">
        <v>57.2</v>
      </c>
      <c r="E90" s="1">
        <f t="shared" si="8"/>
        <v>163185.4728745007</v>
      </c>
      <c r="F90">
        <f t="shared" si="9"/>
        <v>275528.79934758588</v>
      </c>
      <c r="G90">
        <f t="shared" si="10"/>
        <v>320227.44702351274</v>
      </c>
      <c r="H90">
        <f t="shared" si="11"/>
        <v>59.363316557743921</v>
      </c>
      <c r="I90">
        <f t="shared" si="12"/>
        <v>9.1994704257502946E-2</v>
      </c>
      <c r="J90">
        <f t="shared" si="12"/>
        <v>3.7820219540977598E-2</v>
      </c>
    </row>
    <row r="91" spans="1:10">
      <c r="A91" s="1">
        <v>4.28E-4</v>
      </c>
      <c r="B91">
        <v>217340</v>
      </c>
      <c r="C91">
        <v>58.7</v>
      </c>
      <c r="E91" s="1">
        <f t="shared" si="8"/>
        <v>106281.36336449241</v>
      </c>
      <c r="F91">
        <f t="shared" si="9"/>
        <v>201168.56278023391</v>
      </c>
      <c r="G91">
        <f t="shared" si="10"/>
        <v>227518.17257019313</v>
      </c>
      <c r="H91">
        <f t="shared" si="11"/>
        <v>62.15161299870902</v>
      </c>
      <c r="I91">
        <f t="shared" si="12"/>
        <v>4.6830645855310243E-2</v>
      </c>
      <c r="J91">
        <f t="shared" si="12"/>
        <v>5.8800902874088866E-2</v>
      </c>
    </row>
    <row r="92" spans="1:10">
      <c r="A92" s="1">
        <v>2.656E-4</v>
      </c>
      <c r="B92">
        <v>159020</v>
      </c>
      <c r="C92">
        <v>60.33</v>
      </c>
      <c r="E92" s="1">
        <f t="shared" si="8"/>
        <v>73270.814010373666</v>
      </c>
      <c r="F92">
        <f t="shared" si="9"/>
        <v>141750.84632317178</v>
      </c>
      <c r="G92">
        <f t="shared" si="10"/>
        <v>159567.89971381534</v>
      </c>
      <c r="H92">
        <f t="shared" si="11"/>
        <v>62.665620833075465</v>
      </c>
      <c r="I92">
        <f t="shared" si="12"/>
        <v>3.4454767564792818E-3</v>
      </c>
      <c r="J92">
        <f t="shared" si="12"/>
        <v>3.8714086409339744E-2</v>
      </c>
    </row>
    <row r="93" spans="1:10">
      <c r="A93" s="1">
        <v>1.6559999999999999E-4</v>
      </c>
      <c r="B93">
        <v>115270</v>
      </c>
      <c r="C93">
        <v>61.99</v>
      </c>
      <c r="E93" s="1">
        <f t="shared" si="8"/>
        <v>53471.432313685757</v>
      </c>
      <c r="F93">
        <f t="shared" si="9"/>
        <v>102119.83057551055</v>
      </c>
      <c r="G93">
        <f t="shared" si="10"/>
        <v>115272.08625876457</v>
      </c>
      <c r="H93">
        <f t="shared" si="11"/>
        <v>62.362789932426317</v>
      </c>
      <c r="I93">
        <f t="shared" si="12"/>
        <v>1.8098887521192862E-5</v>
      </c>
      <c r="J93">
        <f t="shared" si="12"/>
        <v>6.0137107989403915E-3</v>
      </c>
    </row>
    <row r="94" spans="1:10">
      <c r="A94" s="1">
        <v>1.032E-4</v>
      </c>
      <c r="B94">
        <v>82972</v>
      </c>
      <c r="C94">
        <v>63.69</v>
      </c>
      <c r="E94" s="1">
        <f t="shared" si="8"/>
        <v>37723.397923644305</v>
      </c>
      <c r="F94">
        <f t="shared" si="9"/>
        <v>75441.75612275301</v>
      </c>
      <c r="G94">
        <f t="shared" si="10"/>
        <v>84347.574462995384</v>
      </c>
      <c r="H94">
        <f t="shared" si="11"/>
        <v>63.433417834765379</v>
      </c>
      <c r="I94">
        <f t="shared" si="12"/>
        <v>1.6578779142305648E-2</v>
      </c>
      <c r="J94">
        <f t="shared" si="12"/>
        <v>4.0286099110475549E-3</v>
      </c>
    </row>
    <row r="95" spans="1:10">
      <c r="A95" s="1">
        <v>6.4399999999999993E-5</v>
      </c>
      <c r="B95">
        <v>59710</v>
      </c>
      <c r="C95">
        <v>65.42</v>
      </c>
      <c r="E95" s="1">
        <f t="shared" si="8"/>
        <v>24838.258181510922</v>
      </c>
      <c r="F95">
        <f t="shared" si="9"/>
        <v>54949.699154343303</v>
      </c>
      <c r="G95">
        <f t="shared" si="10"/>
        <v>60302.640959117467</v>
      </c>
      <c r="H95">
        <f t="shared" si="11"/>
        <v>65.67617085456645</v>
      </c>
      <c r="I95">
        <f t="shared" si="12"/>
        <v>9.9253217068743429E-3</v>
      </c>
      <c r="J95">
        <f t="shared" si="12"/>
        <v>3.9157880551276168E-3</v>
      </c>
    </row>
    <row r="96" spans="1:10">
      <c r="A96" s="1">
        <v>4.0000000000000003E-5</v>
      </c>
      <c r="B96">
        <v>42684</v>
      </c>
      <c r="C96">
        <v>67.14</v>
      </c>
      <c r="E96" s="1">
        <f t="shared" si="8"/>
        <v>16244.128793705921</v>
      </c>
      <c r="F96">
        <f t="shared" si="9"/>
        <v>38498.378624632191</v>
      </c>
      <c r="G96">
        <f t="shared" si="10"/>
        <v>41785.127461718272</v>
      </c>
      <c r="H96">
        <f t="shared" si="11"/>
        <v>67.12301805700875</v>
      </c>
      <c r="I96">
        <f t="shared" si="12"/>
        <v>2.1058769990669298E-2</v>
      </c>
      <c r="J96">
        <f t="shared" si="12"/>
        <v>2.5293331830876937E-4</v>
      </c>
    </row>
  </sheetData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I7" sqref="I7"/>
    </sheetView>
  </sheetViews>
  <sheetFormatPr defaultRowHeight="14.4"/>
  <sheetData>
    <row r="1" spans="1:7">
      <c r="B1">
        <v>0</v>
      </c>
      <c r="C1">
        <v>20</v>
      </c>
      <c r="D1">
        <v>40</v>
      </c>
      <c r="E1">
        <v>80</v>
      </c>
      <c r="F1">
        <v>160</v>
      </c>
      <c r="G1">
        <v>320</v>
      </c>
    </row>
    <row r="2" spans="1:7">
      <c r="A2" t="s">
        <v>0</v>
      </c>
      <c r="B2" s="1">
        <v>113511929.59621438</v>
      </c>
      <c r="C2" s="1">
        <v>131212759.70947692</v>
      </c>
      <c r="D2" s="1">
        <v>110169561.44925137</v>
      </c>
      <c r="E2" s="1">
        <v>107395756.70093375</v>
      </c>
      <c r="F2" s="1">
        <v>112485684.07726806</v>
      </c>
      <c r="G2" s="1">
        <v>106309640.83997042</v>
      </c>
    </row>
    <row r="3" spans="1:7">
      <c r="A3" t="s">
        <v>1</v>
      </c>
      <c r="B3" s="1">
        <v>50217263.271881476</v>
      </c>
      <c r="C3" s="1">
        <v>56190743.778350435</v>
      </c>
      <c r="D3" s="1">
        <v>53329904.788945615</v>
      </c>
      <c r="E3" s="1">
        <v>54567374.884081528</v>
      </c>
      <c r="F3" s="1">
        <v>62702927.944863543</v>
      </c>
      <c r="G3" s="1">
        <v>59236283.743186332</v>
      </c>
    </row>
    <row r="4" spans="1:7">
      <c r="A4" t="s">
        <v>2</v>
      </c>
      <c r="B4" s="1">
        <v>22693533.713743541</v>
      </c>
      <c r="C4" s="1">
        <v>25711886.227527186</v>
      </c>
      <c r="D4" s="1">
        <v>29317695.472009871</v>
      </c>
      <c r="E4" s="1">
        <v>32642488.140450191</v>
      </c>
      <c r="F4" s="1">
        <v>36463167.101076655</v>
      </c>
      <c r="G4" s="1">
        <v>39231407.373612419</v>
      </c>
    </row>
    <row r="5" spans="1:7">
      <c r="A5" t="s">
        <v>3</v>
      </c>
      <c r="B5" s="1">
        <v>7565398.5864840802</v>
      </c>
      <c r="C5" s="1">
        <v>9735510.0016607177</v>
      </c>
      <c r="D5" s="1">
        <v>11855628.085124638</v>
      </c>
      <c r="E5" s="1">
        <v>14243315.95618823</v>
      </c>
      <c r="F5" s="1">
        <v>18322429.542350706</v>
      </c>
      <c r="G5" s="1">
        <v>21620248.609920815</v>
      </c>
    </row>
    <row r="6" spans="1:7">
      <c r="A6" t="s">
        <v>4</v>
      </c>
      <c r="B6" s="1">
        <v>1489281.6941257294</v>
      </c>
      <c r="C6" s="1">
        <v>2442089.1314268657</v>
      </c>
      <c r="D6" s="1">
        <v>3630715.5841860152</v>
      </c>
      <c r="E6" s="1">
        <v>5143595.3711190447</v>
      </c>
      <c r="F6" s="1">
        <v>7085121.336145388</v>
      </c>
      <c r="G6" s="1">
        <v>10614686.131571494</v>
      </c>
    </row>
    <row r="7" spans="1:7">
      <c r="A7" t="s">
        <v>5</v>
      </c>
      <c r="B7" s="1">
        <v>267506.53182946448</v>
      </c>
      <c r="C7" s="1">
        <v>425682.68450100801</v>
      </c>
      <c r="D7" s="1">
        <v>714587.92484289664</v>
      </c>
      <c r="E7" s="1">
        <v>1196667.6437715157</v>
      </c>
      <c r="F7" s="1">
        <v>1975769.6473415322</v>
      </c>
      <c r="G7" s="1">
        <v>4168929.1383958277</v>
      </c>
    </row>
    <row r="8" spans="1:7">
      <c r="A8" t="s">
        <v>6</v>
      </c>
      <c r="B8" s="1">
        <v>17445.434393634947</v>
      </c>
      <c r="C8" s="1">
        <v>39028.979087251319</v>
      </c>
      <c r="D8" s="1">
        <v>90104.781969667834</v>
      </c>
      <c r="E8" s="1">
        <v>188788.38758649884</v>
      </c>
      <c r="F8" s="1">
        <v>369829.90394085925</v>
      </c>
      <c r="G8" s="1">
        <v>1105385.6339978543</v>
      </c>
    </row>
    <row r="9" spans="1:7">
      <c r="A9" t="s">
        <v>7</v>
      </c>
      <c r="B9" s="1">
        <v>3270.0549422624522</v>
      </c>
      <c r="C9" s="1">
        <v>5692.9427349556863</v>
      </c>
      <c r="D9" s="1">
        <v>10761.791909918555</v>
      </c>
      <c r="E9" s="1">
        <v>27272.074230928833</v>
      </c>
      <c r="F9" s="1">
        <v>68510.235387319699</v>
      </c>
      <c r="G9" s="1">
        <v>375990.84067898127</v>
      </c>
    </row>
    <row r="10" spans="1:7">
      <c r="A10" t="s">
        <v>8</v>
      </c>
      <c r="B10" s="1">
        <v>1.0000000277733048</v>
      </c>
      <c r="C10" s="1">
        <v>1.0000000277733048</v>
      </c>
      <c r="D10" s="1">
        <v>1.0000000277733048</v>
      </c>
      <c r="E10" s="1">
        <v>1.0000006866797582</v>
      </c>
      <c r="F10" s="1">
        <v>1.0000006866797582</v>
      </c>
      <c r="G10" s="1">
        <v>1.0000006866797582</v>
      </c>
    </row>
    <row r="11" spans="1:7">
      <c r="A11" t="s">
        <v>23</v>
      </c>
      <c r="B11" s="1">
        <v>1.0000000075971525</v>
      </c>
      <c r="C11" s="1">
        <v>1.0000000075971525</v>
      </c>
      <c r="D11" s="1">
        <v>1.0000000075971525</v>
      </c>
      <c r="E11" s="1">
        <v>1.0000010252321097</v>
      </c>
      <c r="F11" s="1">
        <v>1.0000010252321097</v>
      </c>
      <c r="G11" s="1">
        <v>1.0000010252321097</v>
      </c>
    </row>
  </sheetData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6"/>
  <sheetViews>
    <sheetView topLeftCell="H25" zoomScale="85" zoomScaleNormal="85" workbookViewId="0">
      <selection activeCell="M9" sqref="M9"/>
    </sheetView>
  </sheetViews>
  <sheetFormatPr defaultRowHeight="14.4"/>
  <cols>
    <col min="13" max="13" width="13.77734375" customWidth="1"/>
  </cols>
  <sheetData>
    <row r="1" spans="1:20">
      <c r="A1" t="s">
        <v>19</v>
      </c>
      <c r="B1" t="s">
        <v>20</v>
      </c>
      <c r="C1" t="s">
        <v>21</v>
      </c>
      <c r="E1" t="s">
        <v>27</v>
      </c>
      <c r="F1" t="s">
        <v>28</v>
      </c>
      <c r="G1" t="s">
        <v>25</v>
      </c>
      <c r="H1" t="s">
        <v>24</v>
      </c>
      <c r="I1" t="s">
        <v>30</v>
      </c>
      <c r="J1" t="s">
        <v>31</v>
      </c>
      <c r="L1" t="s">
        <v>0</v>
      </c>
      <c r="M1" s="6">
        <f t="shared" ref="M1:M10" si="0">10^R1</f>
        <v>113578627.26833223</v>
      </c>
      <c r="N1" t="s">
        <v>9</v>
      </c>
      <c r="O1" s="1">
        <f>10^P1</f>
        <v>1E-4</v>
      </c>
      <c r="P1">
        <v>-4</v>
      </c>
      <c r="Q1" s="1">
        <f>M1*O1</f>
        <v>11357.862726833224</v>
      </c>
      <c r="R1">
        <v>8.0552966154181291</v>
      </c>
      <c r="T1">
        <v>5</v>
      </c>
    </row>
    <row r="2" spans="1:20">
      <c r="A2">
        <v>30000</v>
      </c>
      <c r="B2" s="1">
        <v>189570000</v>
      </c>
      <c r="C2">
        <v>22.32</v>
      </c>
      <c r="E2" s="1">
        <f t="shared" ref="E2:E65" si="1">($M$1*A2^2*$O$1^2)/(1+A2^2*$O$1^2)+($M$2*A2^2*$O$2^2)/(1+A2^2*$O$2^2)+($M$3*A2^2*$O$3^2)/(1+A2^2*$O$3^2)+($M$4*A2^2*$O$4^2)/(1+A2^2*$O$4^2)+($M$5*A2^2*$O$5^2)/(1+A2^2*$O$5^2)+($M$6*A2^2*$O$6^2)/(1+A2^2*$O$6^2)+($M$7*A2^2*$O$7^2)/(1+A2^2*$O$7^2)+($M$8*A2^2*$O$8^2)/(1+A2^2*$O$8^2)+($M$9*A2^2*$O$9^2)/(1+A2^2*$O$9^2)+($M$10*A2^2*$O$10^2)/(1+A2^2*$O$10^2)</f>
        <v>184463256.98244211</v>
      </c>
      <c r="F2">
        <f t="shared" ref="F2:F65" si="2">($M$1*A2*$O$1)/(1+A2^2*$O$1^2)+($M$2*A2*$O$2)/(1+A2^2*$O$2^2)+($M$3*A2*$O$3)/(1+A2^2*$O$3^2)+($M$4*A2*$O$4)/(1+A2^2*$O$4^2)+($M$5*A2*$O$5)/(1+A2^2*$O$5^2)+($M$6*A2*$O$6)/(1+A2^2*$O$6^2)+($M$7*A2*$O$7)/(1+A2^2*$O$7^2)+($M$8*A2*$O$8)/(1+A2^2*$O$8^2)+($M$9*A2*$O$9)/(1+A2^2*$O$9^2)+($M$10*A2*$O$10)/(1+A2^2*$O$10^2)</f>
        <v>35825474.265504405</v>
      </c>
      <c r="G2">
        <f>(E2^2+F2^2)^0.5</f>
        <v>187909972.54781026</v>
      </c>
      <c r="H2">
        <f>DEGREES(ATAN(F2/E2))</f>
        <v>10.990855923414767</v>
      </c>
      <c r="I2">
        <f>ABS((G2-B2)/B2)</f>
        <v>8.756804621985248E-3</v>
      </c>
      <c r="J2">
        <f>ABS((H2-C2)/C2)</f>
        <v>0.50757813963195486</v>
      </c>
      <c r="L2" t="s">
        <v>1</v>
      </c>
      <c r="M2" s="6">
        <f t="shared" si="0"/>
        <v>50266239.593022317</v>
      </c>
      <c r="N2" t="s">
        <v>10</v>
      </c>
      <c r="O2" s="1">
        <f t="shared" ref="O2:O10" si="3">10^P2</f>
        <v>1E-3</v>
      </c>
      <c r="P2">
        <v>-3</v>
      </c>
      <c r="Q2" s="1">
        <f t="shared" ref="Q2:Q10" si="4">M2*O2</f>
        <v>50266.239593022321</v>
      </c>
      <c r="R2">
        <v>7.7012763969629967</v>
      </c>
      <c r="T2">
        <v>4</v>
      </c>
    </row>
    <row r="3" spans="1:20">
      <c r="A3">
        <v>18720</v>
      </c>
      <c r="B3" s="1">
        <v>167110000</v>
      </c>
      <c r="C3">
        <v>23.88</v>
      </c>
      <c r="E3" s="1">
        <f t="shared" si="1"/>
        <v>170518352.60662168</v>
      </c>
      <c r="F3">
        <f t="shared" si="2"/>
        <v>50005570.351095706</v>
      </c>
      <c r="G3">
        <f t="shared" ref="G3:G66" si="5">(E3^2+F3^2)^0.5</f>
        <v>177699368.71529549</v>
      </c>
      <c r="H3">
        <f t="shared" ref="H3:H66" si="6">DEGREES(ATAN(F3/E3))</f>
        <v>16.344104115948436</v>
      </c>
      <c r="I3">
        <f t="shared" ref="I3:J66" si="7">ABS((G3-B3)/B3)</f>
        <v>6.3367654331251827E-2</v>
      </c>
      <c r="J3">
        <f t="shared" si="7"/>
        <v>0.3155735294828963</v>
      </c>
      <c r="L3" t="s">
        <v>2</v>
      </c>
      <c r="M3" s="6">
        <f t="shared" si="0"/>
        <v>22689975.027838286</v>
      </c>
      <c r="N3" t="s">
        <v>11</v>
      </c>
      <c r="O3" s="1">
        <f t="shared" si="3"/>
        <v>0.01</v>
      </c>
      <c r="P3">
        <v>-2</v>
      </c>
      <c r="Q3" s="1">
        <f t="shared" si="4"/>
        <v>226899.75027838285</v>
      </c>
      <c r="R3">
        <v>7.3558340179088226</v>
      </c>
      <c r="T3">
        <v>3</v>
      </c>
    </row>
    <row r="4" spans="1:20">
      <c r="A4">
        <v>11640</v>
      </c>
      <c r="B4" s="1">
        <v>146560000</v>
      </c>
      <c r="C4">
        <v>25.29</v>
      </c>
      <c r="E4" s="1">
        <f t="shared" si="1"/>
        <v>147276356.61205569</v>
      </c>
      <c r="F4">
        <f t="shared" si="2"/>
        <v>60629017.131821781</v>
      </c>
      <c r="G4">
        <f t="shared" si="5"/>
        <v>159267708.38839912</v>
      </c>
      <c r="H4">
        <f t="shared" si="6"/>
        <v>22.375415259133643</v>
      </c>
      <c r="I4">
        <f t="shared" si="7"/>
        <v>8.6706525575867388E-2</v>
      </c>
      <c r="J4">
        <f t="shared" si="7"/>
        <v>0.11524652988795399</v>
      </c>
      <c r="L4" t="s">
        <v>3</v>
      </c>
      <c r="M4" s="6">
        <f t="shared" si="0"/>
        <v>7564302.9084096244</v>
      </c>
      <c r="N4" t="s">
        <v>12</v>
      </c>
      <c r="O4" s="1">
        <f t="shared" si="3"/>
        <v>0.1</v>
      </c>
      <c r="P4">
        <v>-1</v>
      </c>
      <c r="Q4" s="1">
        <f t="shared" si="4"/>
        <v>756430.29084096244</v>
      </c>
      <c r="R4">
        <v>6.878768911608331</v>
      </c>
      <c r="T4">
        <v>2</v>
      </c>
    </row>
    <row r="5" spans="1:20">
      <c r="A5">
        <v>7260</v>
      </c>
      <c r="B5" s="1">
        <v>127970000</v>
      </c>
      <c r="C5">
        <v>26.88</v>
      </c>
      <c r="E5" s="1">
        <f t="shared" si="1"/>
        <v>120560380.72644225</v>
      </c>
      <c r="F5">
        <f t="shared" si="2"/>
        <v>61115279.308204435</v>
      </c>
      <c r="G5">
        <f t="shared" si="5"/>
        <v>135166130.24653974</v>
      </c>
      <c r="H5">
        <f t="shared" si="6"/>
        <v>26.881668513060013</v>
      </c>
      <c r="I5">
        <f t="shared" si="7"/>
        <v>5.6232947148079561E-2</v>
      </c>
      <c r="J5">
        <f t="shared" si="7"/>
        <v>6.2072658482681398E-5</v>
      </c>
      <c r="L5" t="s">
        <v>4</v>
      </c>
      <c r="M5" s="6">
        <f t="shared" si="0"/>
        <v>1490189.4207153802</v>
      </c>
      <c r="N5" t="s">
        <v>13</v>
      </c>
      <c r="O5" s="1">
        <f t="shared" si="3"/>
        <v>1</v>
      </c>
      <c r="P5">
        <v>0</v>
      </c>
      <c r="Q5" s="1">
        <f t="shared" si="4"/>
        <v>1490189.4207153802</v>
      </c>
      <c r="R5">
        <v>6.1732414758906886</v>
      </c>
      <c r="T5">
        <v>1</v>
      </c>
    </row>
    <row r="6" spans="1:20">
      <c r="A6">
        <v>4518</v>
      </c>
      <c r="B6" s="1">
        <v>110460000</v>
      </c>
      <c r="C6">
        <v>28.35</v>
      </c>
      <c r="E6" s="1">
        <f t="shared" si="1"/>
        <v>99193723.696150869</v>
      </c>
      <c r="F6">
        <f t="shared" si="2"/>
        <v>53741144.320164323</v>
      </c>
      <c r="G6">
        <f t="shared" si="5"/>
        <v>112816246.23053655</v>
      </c>
      <c r="H6">
        <f t="shared" si="6"/>
        <v>28.447934902126715</v>
      </c>
      <c r="I6">
        <f t="shared" si="7"/>
        <v>2.1331217006486967E-2</v>
      </c>
      <c r="J6">
        <f t="shared" si="7"/>
        <v>3.4544939021768357E-3</v>
      </c>
      <c r="L6" t="s">
        <v>5</v>
      </c>
      <c r="M6" s="6">
        <f t="shared" si="0"/>
        <v>266492.84014907113</v>
      </c>
      <c r="N6" t="s">
        <v>14</v>
      </c>
      <c r="O6" s="1">
        <f t="shared" si="3"/>
        <v>10</v>
      </c>
      <c r="P6">
        <v>1</v>
      </c>
      <c r="Q6" s="1">
        <f t="shared" si="4"/>
        <v>2664928.4014907111</v>
      </c>
      <c r="R6">
        <v>5.4256855453493804</v>
      </c>
      <c r="T6">
        <v>0</v>
      </c>
    </row>
    <row r="7" spans="1:20">
      <c r="A7">
        <v>2814</v>
      </c>
      <c r="B7" s="1">
        <v>94843000</v>
      </c>
      <c r="C7">
        <v>29.88</v>
      </c>
      <c r="E7" s="1">
        <f t="shared" si="1"/>
        <v>84967609.809916303</v>
      </c>
      <c r="F7">
        <f t="shared" si="2"/>
        <v>46308622.168153912</v>
      </c>
      <c r="G7">
        <f t="shared" si="5"/>
        <v>96767676.441686973</v>
      </c>
      <c r="H7">
        <f t="shared" si="6"/>
        <v>28.591046838067147</v>
      </c>
      <c r="I7">
        <f t="shared" si="7"/>
        <v>2.0293289348575782E-2</v>
      </c>
      <c r="J7">
        <f t="shared" si="7"/>
        <v>4.3137656021849137E-2</v>
      </c>
      <c r="L7" t="s">
        <v>6</v>
      </c>
      <c r="M7" s="6">
        <f t="shared" si="0"/>
        <v>19297.987784889479</v>
      </c>
      <c r="N7" t="s">
        <v>15</v>
      </c>
      <c r="O7" s="1">
        <f t="shared" si="3"/>
        <v>100</v>
      </c>
      <c r="P7">
        <v>2</v>
      </c>
      <c r="Q7" s="1">
        <f t="shared" si="4"/>
        <v>1929798.778488948</v>
      </c>
      <c r="R7">
        <v>4.2855120271695304</v>
      </c>
      <c r="T7">
        <v>-1</v>
      </c>
    </row>
    <row r="8" spans="1:20">
      <c r="A8">
        <v>1752</v>
      </c>
      <c r="B8" s="1">
        <v>80588000</v>
      </c>
      <c r="C8">
        <v>31.51</v>
      </c>
      <c r="E8" s="1">
        <f t="shared" si="1"/>
        <v>73255149.82966274</v>
      </c>
      <c r="F8">
        <f t="shared" si="2"/>
        <v>42281876.052593984</v>
      </c>
      <c r="G8">
        <f t="shared" si="5"/>
        <v>84581759.375726268</v>
      </c>
      <c r="H8">
        <f t="shared" si="6"/>
        <v>29.992957647303861</v>
      </c>
      <c r="I8">
        <f t="shared" si="7"/>
        <v>4.9557742787093212E-2</v>
      </c>
      <c r="J8">
        <f t="shared" si="7"/>
        <v>4.8144790628249466E-2</v>
      </c>
      <c r="L8" t="s">
        <v>7</v>
      </c>
      <c r="M8" s="6">
        <f t="shared" si="0"/>
        <v>1876.7919174183444</v>
      </c>
      <c r="N8" t="s">
        <v>16</v>
      </c>
      <c r="O8" s="1">
        <f t="shared" si="3"/>
        <v>1000</v>
      </c>
      <c r="P8">
        <v>3</v>
      </c>
      <c r="Q8" s="1">
        <f t="shared" si="4"/>
        <v>1876791.9174183444</v>
      </c>
      <c r="R8">
        <v>3.2734161244452755</v>
      </c>
      <c r="T8">
        <v>-2</v>
      </c>
    </row>
    <row r="9" spans="1:20">
      <c r="A9">
        <v>1092</v>
      </c>
      <c r="B9" s="1">
        <v>68140000</v>
      </c>
      <c r="C9">
        <v>33.090000000000003</v>
      </c>
      <c r="E9" s="1">
        <f t="shared" si="1"/>
        <v>60520802.063638173</v>
      </c>
      <c r="F9">
        <f t="shared" si="2"/>
        <v>39423933.972040594</v>
      </c>
      <c r="G9">
        <f t="shared" si="5"/>
        <v>72228900.394910395</v>
      </c>
      <c r="H9">
        <f t="shared" si="6"/>
        <v>33.080675315286257</v>
      </c>
      <c r="I9">
        <f t="shared" si="7"/>
        <v>6.0007343629445188E-2</v>
      </c>
      <c r="J9">
        <f t="shared" si="7"/>
        <v>2.8179766436223864E-4</v>
      </c>
      <c r="L9" t="s">
        <v>8</v>
      </c>
      <c r="M9" s="6">
        <f t="shared" si="0"/>
        <v>159.21039075997672</v>
      </c>
      <c r="N9" t="s">
        <v>17</v>
      </c>
      <c r="O9" s="1">
        <f t="shared" si="3"/>
        <v>10000</v>
      </c>
      <c r="P9">
        <v>4</v>
      </c>
      <c r="Q9" s="1">
        <f t="shared" si="4"/>
        <v>1592103.9075997672</v>
      </c>
      <c r="R9">
        <v>2.2019714082663482</v>
      </c>
      <c r="T9">
        <v>-3</v>
      </c>
    </row>
    <row r="10" spans="1:20">
      <c r="A10">
        <v>678</v>
      </c>
      <c r="B10" s="1">
        <v>57069000</v>
      </c>
      <c r="C10">
        <v>34.68</v>
      </c>
      <c r="E10" s="1">
        <f t="shared" si="1"/>
        <v>47897125.272765823</v>
      </c>
      <c r="F10">
        <f t="shared" si="2"/>
        <v>34402395.957063533</v>
      </c>
      <c r="G10">
        <f t="shared" si="5"/>
        <v>58971683.518292099</v>
      </c>
      <c r="H10">
        <f t="shared" si="6"/>
        <v>35.688022871623403</v>
      </c>
      <c r="I10">
        <f t="shared" si="7"/>
        <v>3.3340053589376008E-2</v>
      </c>
      <c r="J10">
        <f t="shared" si="7"/>
        <v>2.9066403449348421E-2</v>
      </c>
      <c r="L10" t="s">
        <v>23</v>
      </c>
      <c r="M10" s="6">
        <f t="shared" si="0"/>
        <v>1</v>
      </c>
      <c r="N10" t="s">
        <v>22</v>
      </c>
      <c r="O10" s="1">
        <f t="shared" si="3"/>
        <v>100000</v>
      </c>
      <c r="P10">
        <v>5</v>
      </c>
      <c r="Q10" s="1">
        <f t="shared" si="4"/>
        <v>100000</v>
      </c>
      <c r="R10">
        <v>0</v>
      </c>
      <c r="T10">
        <v>-4</v>
      </c>
    </row>
    <row r="11" spans="1:20">
      <c r="A11">
        <v>424.2</v>
      </c>
      <c r="B11" s="1">
        <v>47460000</v>
      </c>
      <c r="C11">
        <v>36.54</v>
      </c>
      <c r="E11" s="1">
        <f t="shared" si="1"/>
        <v>38703316.215902396</v>
      </c>
      <c r="F11">
        <f t="shared" si="2"/>
        <v>28129552.469977401</v>
      </c>
      <c r="G11">
        <f t="shared" si="5"/>
        <v>47845777.329554848</v>
      </c>
      <c r="H11">
        <f t="shared" si="6"/>
        <v>36.009636965871323</v>
      </c>
      <c r="I11">
        <f t="shared" si="7"/>
        <v>8.1284730205404207E-3</v>
      </c>
      <c r="J11">
        <f t="shared" si="7"/>
        <v>1.4514587688250582E-2</v>
      </c>
    </row>
    <row r="12" spans="1:20">
      <c r="A12">
        <v>264.60000000000002</v>
      </c>
      <c r="B12" s="1">
        <v>39020000</v>
      </c>
      <c r="C12">
        <v>38.33</v>
      </c>
      <c r="E12" s="1">
        <f t="shared" si="1"/>
        <v>32554192.473336905</v>
      </c>
      <c r="F12">
        <f t="shared" si="2"/>
        <v>23228036.583010323</v>
      </c>
      <c r="G12">
        <f t="shared" si="5"/>
        <v>39991463.227703124</v>
      </c>
      <c r="H12">
        <f t="shared" si="6"/>
        <v>35.508580804507353</v>
      </c>
      <c r="I12">
        <f t="shared" si="7"/>
        <v>2.4896546071325583E-2</v>
      </c>
      <c r="J12">
        <f t="shared" si="7"/>
        <v>7.3608640633776284E-2</v>
      </c>
      <c r="L12" t="s">
        <v>29</v>
      </c>
      <c r="M12" s="4">
        <f>SUM(I2:I96)+SUM(J2:J96)</f>
        <v>10.209346935431832</v>
      </c>
    </row>
    <row r="13" spans="1:20">
      <c r="A13">
        <v>164.4</v>
      </c>
      <c r="B13" s="1">
        <v>31851000</v>
      </c>
      <c r="C13">
        <v>40.119999999999997</v>
      </c>
      <c r="E13" s="1">
        <f t="shared" si="1"/>
        <v>27229961.852347337</v>
      </c>
      <c r="F13">
        <f t="shared" si="2"/>
        <v>20454932.9566378</v>
      </c>
      <c r="G13">
        <f t="shared" si="5"/>
        <v>34056939.156959459</v>
      </c>
      <c r="H13">
        <f t="shared" si="6"/>
        <v>36.913587091422578</v>
      </c>
      <c r="I13">
        <f t="shared" si="7"/>
        <v>6.9258081597421098E-2</v>
      </c>
      <c r="J13">
        <f t="shared" si="7"/>
        <v>7.9920561031341472E-2</v>
      </c>
    </row>
    <row r="14" spans="1:20">
      <c r="A14">
        <v>102.6</v>
      </c>
      <c r="B14" s="1">
        <v>25778000</v>
      </c>
      <c r="C14">
        <v>42.01</v>
      </c>
      <c r="E14" s="1">
        <f t="shared" si="1"/>
        <v>21442703.975173291</v>
      </c>
      <c r="F14">
        <f t="shared" si="2"/>
        <v>18355145.498067707</v>
      </c>
      <c r="G14">
        <f t="shared" si="5"/>
        <v>28225890.951786581</v>
      </c>
      <c r="H14">
        <f t="shared" si="6"/>
        <v>40.563819891463702</v>
      </c>
      <c r="I14">
        <f t="shared" si="7"/>
        <v>9.4960468298028608E-2</v>
      </c>
      <c r="J14">
        <f t="shared" si="7"/>
        <v>3.4424663378631197E-2</v>
      </c>
    </row>
    <row r="15" spans="1:20">
      <c r="A15">
        <v>64.2</v>
      </c>
      <c r="B15" s="1">
        <v>20677000</v>
      </c>
      <c r="C15">
        <v>43.93</v>
      </c>
      <c r="E15" s="1">
        <f t="shared" si="1"/>
        <v>15996242.65012561</v>
      </c>
      <c r="F15">
        <f t="shared" si="2"/>
        <v>15432294.58141581</v>
      </c>
      <c r="G15">
        <f t="shared" si="5"/>
        <v>22226909.253634285</v>
      </c>
      <c r="H15">
        <f t="shared" si="6"/>
        <v>43.972005069693964</v>
      </c>
      <c r="I15">
        <f t="shared" si="7"/>
        <v>7.4958129981829338E-2</v>
      </c>
      <c r="J15">
        <f t="shared" si="7"/>
        <v>9.5618187329760997E-4</v>
      </c>
    </row>
    <row r="16" spans="1:20">
      <c r="A16">
        <v>39.840000000000003</v>
      </c>
      <c r="B16" s="1">
        <v>16506000</v>
      </c>
      <c r="C16">
        <v>45.92</v>
      </c>
      <c r="E16" s="1">
        <f t="shared" si="1"/>
        <v>12082599.808832658</v>
      </c>
      <c r="F16">
        <f t="shared" si="2"/>
        <v>12077540.46108284</v>
      </c>
      <c r="G16">
        <f t="shared" si="5"/>
        <v>17083799.39385546</v>
      </c>
      <c r="H16">
        <f t="shared" si="6"/>
        <v>44.988001755549519</v>
      </c>
      <c r="I16">
        <f t="shared" si="7"/>
        <v>3.5005415840025443E-2</v>
      </c>
      <c r="J16">
        <f t="shared" si="7"/>
        <v>2.0296129016778811E-2</v>
      </c>
    </row>
    <row r="17" spans="1:10">
      <c r="A17">
        <v>24.84</v>
      </c>
      <c r="B17" s="1">
        <v>13183000</v>
      </c>
      <c r="C17">
        <v>47.92</v>
      </c>
      <c r="E17" s="1">
        <f t="shared" si="1"/>
        <v>9635310.6637839116</v>
      </c>
      <c r="F17">
        <f t="shared" si="2"/>
        <v>9520089.768248247</v>
      </c>
      <c r="G17">
        <f t="shared" si="5"/>
        <v>13545158.573569117</v>
      </c>
      <c r="H17">
        <f t="shared" si="6"/>
        <v>44.655366567104132</v>
      </c>
      <c r="I17">
        <f t="shared" si="7"/>
        <v>2.7471635710317615E-2</v>
      </c>
      <c r="J17">
        <f t="shared" si="7"/>
        <v>6.8126741087142534E-2</v>
      </c>
    </row>
    <row r="18" spans="1:10">
      <c r="A18">
        <v>15.48</v>
      </c>
      <c r="B18" s="1">
        <v>10523000</v>
      </c>
      <c r="C18">
        <v>49.83</v>
      </c>
      <c r="E18" s="1">
        <f t="shared" si="1"/>
        <v>7652211.1775126699</v>
      </c>
      <c r="F18">
        <f t="shared" si="2"/>
        <v>7929294.1056481199</v>
      </c>
      <c r="G18">
        <f t="shared" si="5"/>
        <v>11019529.977232054</v>
      </c>
      <c r="H18">
        <f t="shared" si="6"/>
        <v>46.018772508794648</v>
      </c>
      <c r="I18">
        <f t="shared" si="7"/>
        <v>4.7185211178566368E-2</v>
      </c>
      <c r="J18">
        <f t="shared" si="7"/>
        <v>7.6484597455455564E-2</v>
      </c>
    </row>
    <row r="19" spans="1:10">
      <c r="A19">
        <v>9.66</v>
      </c>
      <c r="B19" s="1">
        <v>8304800</v>
      </c>
      <c r="C19">
        <v>51.78</v>
      </c>
      <c r="E19" s="1">
        <f t="shared" si="1"/>
        <v>5628133.6777652185</v>
      </c>
      <c r="F19">
        <f t="shared" si="2"/>
        <v>6702127.3942099018</v>
      </c>
      <c r="G19">
        <f t="shared" si="5"/>
        <v>8751822.6846191213</v>
      </c>
      <c r="H19">
        <f t="shared" si="6"/>
        <v>49.978028655963058</v>
      </c>
      <c r="I19">
        <f t="shared" si="7"/>
        <v>5.3827025890945145E-2</v>
      </c>
      <c r="J19">
        <f t="shared" si="7"/>
        <v>3.4800528081053356E-2</v>
      </c>
    </row>
    <row r="20" spans="1:10">
      <c r="A20">
        <v>6</v>
      </c>
      <c r="B20" s="1">
        <v>6489800</v>
      </c>
      <c r="C20">
        <v>53.75</v>
      </c>
      <c r="E20" s="1">
        <f t="shared" si="1"/>
        <v>3823224.5886981739</v>
      </c>
      <c r="F20">
        <f t="shared" si="2"/>
        <v>5309566.3704481665</v>
      </c>
      <c r="G20">
        <f t="shared" si="5"/>
        <v>6542823.648687196</v>
      </c>
      <c r="H20">
        <f t="shared" si="6"/>
        <v>54.243719215148765</v>
      </c>
      <c r="I20">
        <f t="shared" si="7"/>
        <v>8.1703055082122666E-3</v>
      </c>
      <c r="J20">
        <f t="shared" si="7"/>
        <v>9.1854737702095814E-3</v>
      </c>
    </row>
    <row r="21" spans="1:10">
      <c r="A21">
        <v>1250</v>
      </c>
      <c r="B21" s="1">
        <v>78662000</v>
      </c>
      <c r="C21">
        <v>33.04</v>
      </c>
      <c r="E21" s="1">
        <f t="shared" si="1"/>
        <v>64285027.368099004</v>
      </c>
      <c r="F21">
        <f t="shared" si="2"/>
        <v>40364403.635528617</v>
      </c>
      <c r="G21">
        <f t="shared" si="5"/>
        <v>75906849.65514715</v>
      </c>
      <c r="H21">
        <f t="shared" si="6"/>
        <v>32.124606231002417</v>
      </c>
      <c r="I21">
        <f t="shared" si="7"/>
        <v>3.5025175368702165E-2</v>
      </c>
      <c r="J21">
        <f t="shared" si="7"/>
        <v>2.7705622548352966E-2</v>
      </c>
    </row>
    <row r="22" spans="1:10">
      <c r="A22">
        <v>780</v>
      </c>
      <c r="B22" s="1">
        <v>65853000</v>
      </c>
      <c r="C22">
        <v>34.71</v>
      </c>
      <c r="E22" s="1">
        <f t="shared" si="1"/>
        <v>51364883.638518348</v>
      </c>
      <c r="F22">
        <f t="shared" si="2"/>
        <v>36143211.521411546</v>
      </c>
      <c r="G22">
        <f t="shared" si="5"/>
        <v>62806711.506653696</v>
      </c>
      <c r="H22">
        <f t="shared" si="6"/>
        <v>35.132367225936648</v>
      </c>
      <c r="I22">
        <f t="shared" si="7"/>
        <v>4.625891748813727E-2</v>
      </c>
      <c r="J22">
        <f t="shared" si="7"/>
        <v>1.2168459404685873E-2</v>
      </c>
    </row>
    <row r="23" spans="1:10">
      <c r="A23">
        <v>485</v>
      </c>
      <c r="B23" s="1">
        <v>54659000</v>
      </c>
      <c r="C23">
        <v>36.380000000000003</v>
      </c>
      <c r="E23" s="1">
        <f t="shared" si="1"/>
        <v>40942586.005964376</v>
      </c>
      <c r="F23">
        <f t="shared" si="2"/>
        <v>29878818.059111375</v>
      </c>
      <c r="G23">
        <f t="shared" si="5"/>
        <v>50685689.474103734</v>
      </c>
      <c r="H23">
        <f t="shared" si="6"/>
        <v>36.120980697290314</v>
      </c>
      <c r="I23">
        <f t="shared" si="7"/>
        <v>7.2692704328587529E-2</v>
      </c>
      <c r="J23">
        <f t="shared" si="7"/>
        <v>7.1198269024103557E-3</v>
      </c>
    </row>
    <row r="24" spans="1:10">
      <c r="A24">
        <v>302.5</v>
      </c>
      <c r="B24" s="1">
        <v>44973000</v>
      </c>
      <c r="C24">
        <v>38.020000000000003</v>
      </c>
      <c r="E24" s="1">
        <f t="shared" si="1"/>
        <v>34106592.182508908</v>
      </c>
      <c r="F24">
        <f t="shared" si="2"/>
        <v>24380064.508930188</v>
      </c>
      <c r="G24">
        <f t="shared" si="5"/>
        <v>41924302.925195724</v>
      </c>
      <c r="H24">
        <f t="shared" si="6"/>
        <v>35.557932186562816</v>
      </c>
      <c r="I24">
        <f t="shared" si="7"/>
        <v>6.7789497583089331E-2</v>
      </c>
      <c r="J24">
        <f t="shared" si="7"/>
        <v>6.4757175524386826E-2</v>
      </c>
    </row>
    <row r="25" spans="1:10">
      <c r="A25">
        <v>188.25</v>
      </c>
      <c r="B25" s="1">
        <v>36724000</v>
      </c>
      <c r="C25">
        <v>39.69</v>
      </c>
      <c r="E25" s="1">
        <f t="shared" si="1"/>
        <v>28777969.989799101</v>
      </c>
      <c r="F25">
        <f t="shared" si="2"/>
        <v>21085331.793036282</v>
      </c>
      <c r="G25">
        <f t="shared" si="5"/>
        <v>35675800.95185256</v>
      </c>
      <c r="H25">
        <f t="shared" si="6"/>
        <v>36.229861789682765</v>
      </c>
      <c r="I25">
        <f t="shared" si="7"/>
        <v>2.8542616494593179E-2</v>
      </c>
      <c r="J25">
        <f t="shared" si="7"/>
        <v>8.7179093230466936E-2</v>
      </c>
    </row>
    <row r="26" spans="1:10">
      <c r="A26">
        <v>117.25</v>
      </c>
      <c r="B26" s="1">
        <v>29714000</v>
      </c>
      <c r="C26">
        <v>41.42</v>
      </c>
      <c r="E26" s="1">
        <f t="shared" si="1"/>
        <v>23120185.937204592</v>
      </c>
      <c r="F26">
        <f t="shared" si="2"/>
        <v>19001571.40082318</v>
      </c>
      <c r="G26">
        <f t="shared" si="5"/>
        <v>29926622.152717043</v>
      </c>
      <c r="H26">
        <f t="shared" si="6"/>
        <v>39.4154401802517</v>
      </c>
      <c r="I26">
        <f t="shared" si="7"/>
        <v>7.1556220204968268E-3</v>
      </c>
      <c r="J26">
        <f t="shared" si="7"/>
        <v>4.839593963660796E-2</v>
      </c>
    </row>
    <row r="27" spans="1:10">
      <c r="A27">
        <v>73</v>
      </c>
      <c r="B27" s="1">
        <v>23833000</v>
      </c>
      <c r="C27">
        <v>43.21</v>
      </c>
      <c r="E27" s="1">
        <f t="shared" si="1"/>
        <v>17363191.87387298</v>
      </c>
      <c r="F27">
        <f t="shared" si="2"/>
        <v>16322416.222110432</v>
      </c>
      <c r="G27">
        <f t="shared" si="5"/>
        <v>23830688.269052207</v>
      </c>
      <c r="H27">
        <f t="shared" si="6"/>
        <v>43.230309874124764</v>
      </c>
      <c r="I27">
        <f t="shared" si="7"/>
        <v>9.6997060705430706E-5</v>
      </c>
      <c r="J27">
        <f t="shared" si="7"/>
        <v>4.7002717252402055E-4</v>
      </c>
    </row>
    <row r="28" spans="1:10">
      <c r="A28">
        <v>45.5</v>
      </c>
      <c r="B28" s="1">
        <v>18941000</v>
      </c>
      <c r="C28">
        <v>45.02</v>
      </c>
      <c r="E28" s="1">
        <f t="shared" si="1"/>
        <v>12990964.854687959</v>
      </c>
      <c r="F28">
        <f t="shared" si="2"/>
        <v>12971577.511214005</v>
      </c>
      <c r="G28">
        <f t="shared" si="5"/>
        <v>18358294.882291511</v>
      </c>
      <c r="H28">
        <f t="shared" si="6"/>
        <v>44.957214792954382</v>
      </c>
      <c r="I28">
        <f t="shared" si="7"/>
        <v>3.076422140903275E-2</v>
      </c>
      <c r="J28">
        <f t="shared" si="7"/>
        <v>1.3946069979036296E-3</v>
      </c>
    </row>
    <row r="29" spans="1:10">
      <c r="A29">
        <v>28.25</v>
      </c>
      <c r="B29" s="1">
        <v>14936000</v>
      </c>
      <c r="C29">
        <v>46.88</v>
      </c>
      <c r="E29" s="1">
        <f t="shared" si="1"/>
        <v>10216119.757861489</v>
      </c>
      <c r="F29">
        <f t="shared" si="2"/>
        <v>10109027.504020892</v>
      </c>
      <c r="G29">
        <f t="shared" si="5"/>
        <v>14372248.953591736</v>
      </c>
      <c r="H29">
        <f t="shared" si="6"/>
        <v>44.698114001151957</v>
      </c>
      <c r="I29">
        <f t="shared" si="7"/>
        <v>3.7744446063756293E-2</v>
      </c>
      <c r="J29">
        <f t="shared" si="7"/>
        <v>4.6541936835495845E-2</v>
      </c>
    </row>
    <row r="30" spans="1:10">
      <c r="A30">
        <v>17.675000000000001</v>
      </c>
      <c r="B30" s="1">
        <v>11635000</v>
      </c>
      <c r="C30">
        <v>48.81</v>
      </c>
      <c r="E30" s="1">
        <f t="shared" si="1"/>
        <v>8206793.7742596073</v>
      </c>
      <c r="F30">
        <f t="shared" si="2"/>
        <v>8305378.8812845889</v>
      </c>
      <c r="G30">
        <f t="shared" si="5"/>
        <v>11676077.355641076</v>
      </c>
      <c r="H30">
        <f t="shared" si="6"/>
        <v>45.342077542339119</v>
      </c>
      <c r="I30">
        <f t="shared" si="7"/>
        <v>3.5304989807543054E-3</v>
      </c>
      <c r="J30">
        <f t="shared" si="7"/>
        <v>7.104942547963293E-2</v>
      </c>
    </row>
    <row r="31" spans="1:10">
      <c r="A31">
        <v>11.025</v>
      </c>
      <c r="B31" s="1">
        <v>8985300</v>
      </c>
      <c r="C31">
        <v>50.79</v>
      </c>
      <c r="E31" s="1">
        <f t="shared" si="1"/>
        <v>6194616.7935178978</v>
      </c>
      <c r="F31">
        <f t="shared" si="2"/>
        <v>7051578.6268942533</v>
      </c>
      <c r="G31">
        <f t="shared" si="5"/>
        <v>9386055.5266739074</v>
      </c>
      <c r="H31">
        <f t="shared" si="6"/>
        <v>48.70158858256228</v>
      </c>
      <c r="I31">
        <f t="shared" si="7"/>
        <v>4.4601240545547441E-2</v>
      </c>
      <c r="J31">
        <f t="shared" si="7"/>
        <v>4.1118555176958435E-2</v>
      </c>
    </row>
    <row r="32" spans="1:10">
      <c r="A32">
        <v>6.85</v>
      </c>
      <c r="B32" s="1">
        <v>6862900</v>
      </c>
      <c r="C32">
        <v>52.8</v>
      </c>
      <c r="E32" s="1">
        <f t="shared" si="1"/>
        <v>4271050.4797726255</v>
      </c>
      <c r="F32">
        <f t="shared" si="2"/>
        <v>5712759.2235397361</v>
      </c>
      <c r="G32">
        <f t="shared" si="5"/>
        <v>7132845.8659152519</v>
      </c>
      <c r="H32">
        <f t="shared" si="6"/>
        <v>53.216976894332738</v>
      </c>
      <c r="I32">
        <f t="shared" si="7"/>
        <v>3.9334081206960893E-2</v>
      </c>
      <c r="J32">
        <f t="shared" si="7"/>
        <v>7.897289665392826E-3</v>
      </c>
    </row>
    <row r="33" spans="1:10">
      <c r="A33">
        <v>4.2750000000000004</v>
      </c>
      <c r="B33" s="1">
        <v>5195100</v>
      </c>
      <c r="C33">
        <v>54.86</v>
      </c>
      <c r="E33" s="1">
        <f t="shared" si="1"/>
        <v>2911708.2970439168</v>
      </c>
      <c r="F33">
        <f t="shared" si="2"/>
        <v>4302511.1262011863</v>
      </c>
      <c r="G33">
        <f t="shared" si="5"/>
        <v>5195156.1283718301</v>
      </c>
      <c r="H33">
        <f t="shared" si="6"/>
        <v>55.911970158233679</v>
      </c>
      <c r="I33">
        <f t="shared" si="7"/>
        <v>1.0804098444707192E-5</v>
      </c>
      <c r="J33">
        <f t="shared" si="7"/>
        <v>1.917554061672766E-2</v>
      </c>
    </row>
    <row r="34" spans="1:10">
      <c r="A34">
        <v>2.6749999999999998</v>
      </c>
      <c r="B34" s="1">
        <v>3880300</v>
      </c>
      <c r="C34">
        <v>56.95</v>
      </c>
      <c r="E34" s="1">
        <f t="shared" si="1"/>
        <v>2116646.2342368062</v>
      </c>
      <c r="F34">
        <f t="shared" si="2"/>
        <v>3158490.8056603302</v>
      </c>
      <c r="G34">
        <f t="shared" si="5"/>
        <v>3802138.2734389994</v>
      </c>
      <c r="H34">
        <f t="shared" si="6"/>
        <v>56.172188583921752</v>
      </c>
      <c r="I34">
        <f t="shared" si="7"/>
        <v>2.014321742159126E-2</v>
      </c>
      <c r="J34">
        <f t="shared" si="7"/>
        <v>1.3657794838950847E-2</v>
      </c>
    </row>
    <row r="35" spans="1:10">
      <c r="A35">
        <v>1.66</v>
      </c>
      <c r="B35" s="1">
        <v>2858400</v>
      </c>
      <c r="C35">
        <v>59.04</v>
      </c>
      <c r="E35" s="1">
        <f t="shared" si="1"/>
        <v>1589506.1550514239</v>
      </c>
      <c r="F35">
        <f t="shared" si="2"/>
        <v>2375633.1215070998</v>
      </c>
      <c r="G35">
        <f t="shared" si="5"/>
        <v>2858349.619089297</v>
      </c>
      <c r="H35">
        <f t="shared" si="6"/>
        <v>56.214018728229107</v>
      </c>
      <c r="I35">
        <f t="shared" si="7"/>
        <v>1.7625563498104204E-5</v>
      </c>
      <c r="J35">
        <f t="shared" si="7"/>
        <v>4.7865536445983951E-2</v>
      </c>
    </row>
    <row r="36" spans="1:10">
      <c r="A36">
        <v>1.0349999999999999</v>
      </c>
      <c r="B36" s="1">
        <v>2072600</v>
      </c>
      <c r="C36">
        <v>61.15</v>
      </c>
      <c r="E36" s="1">
        <f t="shared" si="1"/>
        <v>1138735.5133036205</v>
      </c>
      <c r="F36">
        <f t="shared" si="2"/>
        <v>1843556.7996933451</v>
      </c>
      <c r="G36">
        <f t="shared" si="5"/>
        <v>2166891.8392375815</v>
      </c>
      <c r="H36">
        <f t="shared" si="6"/>
        <v>58.297038820219193</v>
      </c>
      <c r="I36">
        <f t="shared" si="7"/>
        <v>4.5494470345257873E-2</v>
      </c>
      <c r="J36">
        <f t="shared" si="7"/>
        <v>4.6655129677527489E-2</v>
      </c>
    </row>
    <row r="37" spans="1:10">
      <c r="A37">
        <v>0.64500000000000002</v>
      </c>
      <c r="B37" s="1">
        <v>1480600</v>
      </c>
      <c r="C37">
        <v>63.22</v>
      </c>
      <c r="E37" s="1">
        <f t="shared" si="1"/>
        <v>751686.51487324247</v>
      </c>
      <c r="F37">
        <f t="shared" si="2"/>
        <v>1391398.8365182574</v>
      </c>
      <c r="G37">
        <f t="shared" si="5"/>
        <v>1581462.4051512075</v>
      </c>
      <c r="H37">
        <f t="shared" si="6"/>
        <v>61.620397314339918</v>
      </c>
      <c r="I37">
        <f t="shared" si="7"/>
        <v>6.8122656457657346E-2</v>
      </c>
      <c r="J37">
        <f t="shared" si="7"/>
        <v>2.5302162063588748E-2</v>
      </c>
    </row>
    <row r="38" spans="1:10">
      <c r="A38">
        <v>0.40250000000000002</v>
      </c>
      <c r="B38" s="1">
        <v>1056300</v>
      </c>
      <c r="C38">
        <v>65.12</v>
      </c>
      <c r="E38" s="1">
        <f t="shared" si="1"/>
        <v>492694.80376482563</v>
      </c>
      <c r="F38">
        <f t="shared" si="2"/>
        <v>999121.41949731647</v>
      </c>
      <c r="G38">
        <f t="shared" si="5"/>
        <v>1113998.1061721751</v>
      </c>
      <c r="H38">
        <f t="shared" si="6"/>
        <v>63.75080052769286</v>
      </c>
      <c r="I38">
        <f t="shared" si="7"/>
        <v>5.4622840265242022E-2</v>
      </c>
      <c r="J38">
        <f t="shared" si="7"/>
        <v>2.1025790422407011E-2</v>
      </c>
    </row>
    <row r="39" spans="1:10">
      <c r="A39">
        <v>0.25</v>
      </c>
      <c r="B39">
        <v>753890</v>
      </c>
      <c r="C39">
        <v>66.930000000000007</v>
      </c>
      <c r="E39" s="1">
        <f t="shared" si="1"/>
        <v>343567.30126804527</v>
      </c>
      <c r="F39">
        <f t="shared" si="2"/>
        <v>704425.20700410253</v>
      </c>
      <c r="G39">
        <f t="shared" si="5"/>
        <v>783743.17398200068</v>
      </c>
      <c r="H39">
        <f t="shared" si="6"/>
        <v>64.000251550856646</v>
      </c>
      <c r="I39">
        <f t="shared" si="7"/>
        <v>3.9598845961613338E-2</v>
      </c>
      <c r="J39">
        <f t="shared" si="7"/>
        <v>4.377332211479696E-2</v>
      </c>
    </row>
    <row r="40" spans="1:10">
      <c r="A40">
        <v>50</v>
      </c>
      <c r="B40" s="1">
        <v>21487000</v>
      </c>
      <c r="C40">
        <v>45.62</v>
      </c>
      <c r="E40" s="1">
        <f t="shared" si="1"/>
        <v>13716975.146648506</v>
      </c>
      <c r="F40">
        <f t="shared" si="2"/>
        <v>13635915.70813127</v>
      </c>
      <c r="G40">
        <f t="shared" si="5"/>
        <v>19341499.537859879</v>
      </c>
      <c r="H40">
        <f t="shared" si="6"/>
        <v>44.830206242344254</v>
      </c>
      <c r="I40">
        <f t="shared" si="7"/>
        <v>9.9851094249551853E-2</v>
      </c>
      <c r="J40">
        <f t="shared" si="7"/>
        <v>1.7312445367289434E-2</v>
      </c>
    </row>
    <row r="41" spans="1:10">
      <c r="A41">
        <v>31.2</v>
      </c>
      <c r="B41" s="1">
        <v>16851000</v>
      </c>
      <c r="C41">
        <v>47.88</v>
      </c>
      <c r="E41" s="1">
        <f t="shared" si="1"/>
        <v>10698897.667268127</v>
      </c>
      <c r="F41">
        <f t="shared" si="2"/>
        <v>10619593.642686298</v>
      </c>
      <c r="G41">
        <f t="shared" si="5"/>
        <v>15074554.070700023</v>
      </c>
      <c r="H41">
        <f t="shared" si="6"/>
        <v>44.78686273423952</v>
      </c>
      <c r="I41">
        <f t="shared" si="7"/>
        <v>0.10542080169129291</v>
      </c>
      <c r="J41">
        <f t="shared" si="7"/>
        <v>6.4601864364254025E-2</v>
      </c>
    </row>
    <row r="42" spans="1:10">
      <c r="A42">
        <v>19.399999999999999</v>
      </c>
      <c r="B42" s="1">
        <v>13060000</v>
      </c>
      <c r="C42">
        <v>49.89</v>
      </c>
      <c r="E42" s="1">
        <f t="shared" si="1"/>
        <v>8592750.3292845637</v>
      </c>
      <c r="F42">
        <f t="shared" si="2"/>
        <v>8595930.0780301653</v>
      </c>
      <c r="G42">
        <f t="shared" si="5"/>
        <v>12154232.683629341</v>
      </c>
      <c r="H42">
        <f t="shared" si="6"/>
        <v>45.010599195321547</v>
      </c>
      <c r="I42">
        <f t="shared" si="7"/>
        <v>6.9354312126390399E-2</v>
      </c>
      <c r="J42">
        <f t="shared" si="7"/>
        <v>9.7803183096381113E-2</v>
      </c>
    </row>
    <row r="43" spans="1:10">
      <c r="A43">
        <v>12.1</v>
      </c>
      <c r="B43" s="1">
        <v>10011000</v>
      </c>
      <c r="C43">
        <v>51.81</v>
      </c>
      <c r="E43" s="1">
        <f t="shared" si="1"/>
        <v>6597324.2590031549</v>
      </c>
      <c r="F43">
        <f t="shared" si="2"/>
        <v>7290434.0757932309</v>
      </c>
      <c r="G43">
        <f t="shared" si="5"/>
        <v>9832350.5018850211</v>
      </c>
      <c r="H43">
        <f t="shared" si="6"/>
        <v>47.857145381545457</v>
      </c>
      <c r="I43">
        <f t="shared" si="7"/>
        <v>1.7845319959542392E-2</v>
      </c>
      <c r="J43">
        <f t="shared" si="7"/>
        <v>7.6295205914969008E-2</v>
      </c>
    </row>
    <row r="44" spans="1:10">
      <c r="A44">
        <v>7.53</v>
      </c>
      <c r="B44" s="1">
        <v>7608600</v>
      </c>
      <c r="C44">
        <v>53.72</v>
      </c>
      <c r="E44" s="1">
        <f t="shared" si="1"/>
        <v>4620066.5897930218</v>
      </c>
      <c r="F44">
        <f t="shared" si="2"/>
        <v>5995864.367415864</v>
      </c>
      <c r="G44">
        <f t="shared" si="5"/>
        <v>7569372.814610796</v>
      </c>
      <c r="H44">
        <f t="shared" si="6"/>
        <v>52.38423089843721</v>
      </c>
      <c r="I44">
        <f t="shared" si="7"/>
        <v>5.1556377505985271E-3</v>
      </c>
      <c r="J44">
        <f t="shared" si="7"/>
        <v>2.4865396529463686E-2</v>
      </c>
    </row>
    <row r="45" spans="1:10">
      <c r="A45">
        <v>4.6900000000000004</v>
      </c>
      <c r="B45" s="1">
        <v>5726300</v>
      </c>
      <c r="C45">
        <v>55.64</v>
      </c>
      <c r="E45" s="1">
        <f t="shared" si="1"/>
        <v>3127880.8190696849</v>
      </c>
      <c r="F45">
        <f t="shared" si="2"/>
        <v>4568487.1922353553</v>
      </c>
      <c r="G45">
        <f t="shared" si="5"/>
        <v>5536669.9056312293</v>
      </c>
      <c r="H45">
        <f t="shared" si="6"/>
        <v>55.60194378866538</v>
      </c>
      <c r="I45">
        <f t="shared" si="7"/>
        <v>3.3115640879585545E-2</v>
      </c>
      <c r="J45">
        <f t="shared" si="7"/>
        <v>6.8397216633033994E-4</v>
      </c>
    </row>
    <row r="46" spans="1:10">
      <c r="A46">
        <v>2.92</v>
      </c>
      <c r="B46" s="1">
        <v>4260200</v>
      </c>
      <c r="C46">
        <v>57.56</v>
      </c>
      <c r="E46" s="1">
        <f t="shared" si="1"/>
        <v>2235336.7566711688</v>
      </c>
      <c r="F46">
        <f t="shared" si="2"/>
        <v>3343117.7616873197</v>
      </c>
      <c r="G46">
        <f t="shared" si="5"/>
        <v>4021587.5949970819</v>
      </c>
      <c r="H46">
        <f t="shared" si="6"/>
        <v>56.231794079058517</v>
      </c>
      <c r="I46">
        <f t="shared" si="7"/>
        <v>5.6009672081807918E-2</v>
      </c>
      <c r="J46">
        <f t="shared" si="7"/>
        <v>2.3075154985084875E-2</v>
      </c>
    </row>
    <row r="47" spans="1:10">
      <c r="A47">
        <v>1.82</v>
      </c>
      <c r="B47" s="1">
        <v>3132400</v>
      </c>
      <c r="C47">
        <v>59.48</v>
      </c>
      <c r="E47" s="1">
        <f t="shared" si="1"/>
        <v>1681865.4985662682</v>
      </c>
      <c r="F47">
        <f t="shared" si="2"/>
        <v>2501162.8422383261</v>
      </c>
      <c r="G47">
        <f t="shared" si="5"/>
        <v>3014048.2940160837</v>
      </c>
      <c r="H47">
        <f t="shared" si="6"/>
        <v>56.081794839415679</v>
      </c>
      <c r="I47">
        <f t="shared" si="7"/>
        <v>3.7783075591851713E-2</v>
      </c>
      <c r="J47">
        <f t="shared" si="7"/>
        <v>5.7131895773105554E-2</v>
      </c>
    </row>
    <row r="48" spans="1:10">
      <c r="A48">
        <v>1.1299999999999999</v>
      </c>
      <c r="B48" s="1">
        <v>2276800</v>
      </c>
      <c r="C48">
        <v>61.38</v>
      </c>
      <c r="E48" s="1">
        <f t="shared" si="1"/>
        <v>1219796.5516015808</v>
      </c>
      <c r="F48">
        <f t="shared" si="2"/>
        <v>1933125.4340937806</v>
      </c>
      <c r="G48">
        <f t="shared" si="5"/>
        <v>2285799.1099918154</v>
      </c>
      <c r="H48">
        <f t="shared" si="6"/>
        <v>57.748193049380795</v>
      </c>
      <c r="I48">
        <f t="shared" si="7"/>
        <v>3.9525254707551858E-3</v>
      </c>
      <c r="J48">
        <f t="shared" si="7"/>
        <v>5.9169223698585981E-2</v>
      </c>
    </row>
    <row r="49" spans="1:10">
      <c r="A49">
        <v>0.70699999999999996</v>
      </c>
      <c r="B49" s="1">
        <v>1640400</v>
      </c>
      <c r="C49">
        <v>63.26</v>
      </c>
      <c r="E49" s="1">
        <f t="shared" si="1"/>
        <v>818008.68942559871</v>
      </c>
      <c r="F49">
        <f t="shared" si="2"/>
        <v>1475791.0682528273</v>
      </c>
      <c r="G49">
        <f t="shared" si="5"/>
        <v>1687334.4342810665</v>
      </c>
      <c r="H49">
        <f t="shared" si="6"/>
        <v>61.00105899712343</v>
      </c>
      <c r="I49">
        <f t="shared" si="7"/>
        <v>2.8611579054539458E-2</v>
      </c>
      <c r="J49">
        <f t="shared" si="7"/>
        <v>3.5708836593053565E-2</v>
      </c>
    </row>
    <row r="50" spans="1:10">
      <c r="A50">
        <v>0.441</v>
      </c>
      <c r="B50" s="1">
        <v>1170700</v>
      </c>
      <c r="C50">
        <v>65.069999999999993</v>
      </c>
      <c r="E50" s="1">
        <f t="shared" si="1"/>
        <v>532546.25611290801</v>
      </c>
      <c r="F50">
        <f t="shared" si="2"/>
        <v>1068265.9138263445</v>
      </c>
      <c r="G50">
        <f t="shared" si="5"/>
        <v>1193648.8501829631</v>
      </c>
      <c r="H50">
        <f t="shared" si="6"/>
        <v>63.503070633910369</v>
      </c>
      <c r="I50">
        <f t="shared" si="7"/>
        <v>1.9602673770362237E-2</v>
      </c>
      <c r="J50">
        <f t="shared" si="7"/>
        <v>2.4080672600117176E-2</v>
      </c>
    </row>
    <row r="51" spans="1:10">
      <c r="A51">
        <v>0.27400000000000002</v>
      </c>
      <c r="B51">
        <v>827640</v>
      </c>
      <c r="C51">
        <v>66.81</v>
      </c>
      <c r="E51" s="1">
        <f t="shared" si="1"/>
        <v>366391.66369694547</v>
      </c>
      <c r="F51">
        <f t="shared" si="2"/>
        <v>752497.94129270897</v>
      </c>
      <c r="G51">
        <f t="shared" si="5"/>
        <v>836956.39245804248</v>
      </c>
      <c r="H51">
        <f t="shared" si="6"/>
        <v>64.038523635309133</v>
      </c>
      <c r="I51">
        <f t="shared" si="7"/>
        <v>1.1256575876036054E-2</v>
      </c>
      <c r="J51">
        <f t="shared" si="7"/>
        <v>4.1482957112571009E-2</v>
      </c>
    </row>
    <row r="52" spans="1:10">
      <c r="A52">
        <v>0.17100000000000001</v>
      </c>
      <c r="B52">
        <v>579450</v>
      </c>
      <c r="C52">
        <v>68.459999999999994</v>
      </c>
      <c r="E52" s="1">
        <f t="shared" si="1"/>
        <v>264465.90179348888</v>
      </c>
      <c r="F52">
        <f t="shared" si="2"/>
        <v>543497.05514014978</v>
      </c>
      <c r="G52">
        <f t="shared" si="5"/>
        <v>604426.39101668808</v>
      </c>
      <c r="H52">
        <f t="shared" si="6"/>
        <v>64.052425570622674</v>
      </c>
      <c r="I52">
        <f t="shared" si="7"/>
        <v>4.3103617252028791E-2</v>
      </c>
      <c r="J52">
        <f t="shared" si="7"/>
        <v>6.438174743466725E-2</v>
      </c>
    </row>
    <row r="53" spans="1:10">
      <c r="A53">
        <v>0.107</v>
      </c>
      <c r="B53">
        <v>401030</v>
      </c>
      <c r="C53">
        <v>70.05</v>
      </c>
      <c r="E53" s="1">
        <f t="shared" si="1"/>
        <v>181176.2513843193</v>
      </c>
      <c r="F53">
        <f t="shared" si="2"/>
        <v>404193.82729083562</v>
      </c>
      <c r="G53">
        <f t="shared" si="5"/>
        <v>442941.85181092104</v>
      </c>
      <c r="H53">
        <f t="shared" si="6"/>
        <v>65.85612057034237</v>
      </c>
      <c r="I53">
        <f t="shared" si="7"/>
        <v>0.10451051495130299</v>
      </c>
      <c r="J53">
        <f t="shared" si="7"/>
        <v>5.9869799138581412E-2</v>
      </c>
    </row>
    <row r="54" spans="1:10">
      <c r="A54">
        <v>6.6400000000000001E-2</v>
      </c>
      <c r="B54">
        <v>273990</v>
      </c>
      <c r="C54">
        <v>71.58</v>
      </c>
      <c r="E54" s="1">
        <f t="shared" si="1"/>
        <v>109335.08755382836</v>
      </c>
      <c r="F54">
        <f t="shared" si="2"/>
        <v>293573.72834894649</v>
      </c>
      <c r="G54">
        <f t="shared" si="5"/>
        <v>313272.55760296708</v>
      </c>
      <c r="H54">
        <f t="shared" si="6"/>
        <v>69.573258494874281</v>
      </c>
      <c r="I54">
        <f t="shared" si="7"/>
        <v>0.14337223111415409</v>
      </c>
      <c r="J54">
        <f t="shared" si="7"/>
        <v>2.8034946984153635E-2</v>
      </c>
    </row>
    <row r="55" spans="1:10">
      <c r="A55">
        <v>4.1399999999999999E-2</v>
      </c>
      <c r="B55">
        <v>184360</v>
      </c>
      <c r="C55">
        <v>73.05</v>
      </c>
      <c r="E55" s="1">
        <f t="shared" si="1"/>
        <v>61946.040647330512</v>
      </c>
      <c r="F55">
        <f t="shared" si="2"/>
        <v>203484.00405670152</v>
      </c>
      <c r="G55">
        <f t="shared" si="5"/>
        <v>212704.14161183708</v>
      </c>
      <c r="H55">
        <f t="shared" si="6"/>
        <v>73.068331207016485</v>
      </c>
      <c r="I55">
        <f t="shared" si="7"/>
        <v>0.15374344549705513</v>
      </c>
      <c r="J55">
        <f t="shared" si="7"/>
        <v>2.509405477958574E-4</v>
      </c>
    </row>
    <row r="56" spans="1:10">
      <c r="A56">
        <v>2.58E-2</v>
      </c>
      <c r="B56">
        <v>123690</v>
      </c>
      <c r="C56">
        <v>74.459999999999994</v>
      </c>
      <c r="E56" s="1">
        <f t="shared" si="1"/>
        <v>36486.586753553122</v>
      </c>
      <c r="F56">
        <f t="shared" si="2"/>
        <v>136421.31215276694</v>
      </c>
      <c r="G56">
        <f t="shared" si="5"/>
        <v>141216.30721133886</v>
      </c>
      <c r="H56">
        <f t="shared" si="6"/>
        <v>75.026411962415324</v>
      </c>
      <c r="I56">
        <f t="shared" si="7"/>
        <v>0.14169542575259814</v>
      </c>
      <c r="J56">
        <f t="shared" si="7"/>
        <v>7.6069293904825431E-3</v>
      </c>
    </row>
    <row r="57" spans="1:10">
      <c r="A57">
        <v>1.61E-2</v>
      </c>
      <c r="B57">
        <v>83221</v>
      </c>
      <c r="C57">
        <v>75.760000000000005</v>
      </c>
      <c r="E57" s="1">
        <f t="shared" si="1"/>
        <v>23095.039511766161</v>
      </c>
      <c r="F57">
        <f t="shared" si="2"/>
        <v>91397.441934747694</v>
      </c>
      <c r="G57">
        <f t="shared" si="5"/>
        <v>94270.213971676203</v>
      </c>
      <c r="H57">
        <f t="shared" si="6"/>
        <v>75.818895285452996</v>
      </c>
      <c r="I57">
        <f t="shared" si="7"/>
        <v>0.1327695410013843</v>
      </c>
      <c r="J57">
        <f t="shared" si="7"/>
        <v>7.7739289140695239E-4</v>
      </c>
    </row>
    <row r="58" spans="1:10">
      <c r="A58">
        <v>0.01</v>
      </c>
      <c r="B58">
        <v>54942</v>
      </c>
      <c r="C58">
        <v>77.040000000000006</v>
      </c>
      <c r="E58" s="1">
        <f t="shared" si="1"/>
        <v>14462.741530718731</v>
      </c>
      <c r="F58">
        <f t="shared" si="2"/>
        <v>61571.775550902734</v>
      </c>
      <c r="G58">
        <f t="shared" si="5"/>
        <v>63247.56467307749</v>
      </c>
      <c r="H58">
        <f t="shared" si="6"/>
        <v>76.781291857934562</v>
      </c>
      <c r="I58">
        <f t="shared" si="7"/>
        <v>0.15116968208433421</v>
      </c>
      <c r="J58">
        <f t="shared" si="7"/>
        <v>3.3581015325213422E-3</v>
      </c>
    </row>
    <row r="59" spans="1:10">
      <c r="A59">
        <v>2.5</v>
      </c>
      <c r="B59" s="1">
        <v>3997600</v>
      </c>
      <c r="C59">
        <v>59.7</v>
      </c>
      <c r="E59" s="1">
        <f t="shared" si="1"/>
        <v>2031500.4980742231</v>
      </c>
      <c r="F59">
        <f t="shared" si="2"/>
        <v>3025369.5673997006</v>
      </c>
      <c r="G59">
        <f t="shared" si="5"/>
        <v>3644153.5770359719</v>
      </c>
      <c r="H59">
        <f t="shared" si="6"/>
        <v>56.1190984462853</v>
      </c>
      <c r="I59">
        <f t="shared" si="7"/>
        <v>8.8414654533727252E-2</v>
      </c>
      <c r="J59">
        <f t="shared" si="7"/>
        <v>5.9981600564735393E-2</v>
      </c>
    </row>
    <row r="60" spans="1:10">
      <c r="A60">
        <v>1.56</v>
      </c>
      <c r="B60" s="1">
        <v>3281300</v>
      </c>
      <c r="C60">
        <v>61.17</v>
      </c>
      <c r="E60" s="1">
        <f t="shared" si="1"/>
        <v>1528280.8368284577</v>
      </c>
      <c r="F60">
        <f t="shared" si="2"/>
        <v>2296188.2403207198</v>
      </c>
      <c r="G60">
        <f t="shared" si="5"/>
        <v>2758282.5727623072</v>
      </c>
      <c r="H60">
        <f t="shared" si="6"/>
        <v>56.353337111952015</v>
      </c>
      <c r="I60">
        <f t="shared" si="7"/>
        <v>0.15939335849745306</v>
      </c>
      <c r="J60">
        <f t="shared" si="7"/>
        <v>7.8742241099362204E-2</v>
      </c>
    </row>
    <row r="61" spans="1:10">
      <c r="A61">
        <v>0.97</v>
      </c>
      <c r="B61" s="1">
        <v>2397100</v>
      </c>
      <c r="C61">
        <v>62.86</v>
      </c>
      <c r="E61" s="1">
        <f t="shared" si="1"/>
        <v>1080122.1454994343</v>
      </c>
      <c r="F61">
        <f t="shared" si="2"/>
        <v>1778880.0376693145</v>
      </c>
      <c r="G61">
        <f t="shared" si="5"/>
        <v>2081124.2244557827</v>
      </c>
      <c r="H61">
        <f t="shared" si="6"/>
        <v>58.734201213318805</v>
      </c>
      <c r="I61">
        <f t="shared" si="7"/>
        <v>0.13181585062960133</v>
      </c>
      <c r="J61">
        <f t="shared" si="7"/>
        <v>6.5634724573356576E-2</v>
      </c>
    </row>
    <row r="62" spans="1:10">
      <c r="A62">
        <v>0.60499999999999998</v>
      </c>
      <c r="B62" s="1">
        <v>1712200</v>
      </c>
      <c r="C62">
        <v>65.12</v>
      </c>
      <c r="E62" s="1">
        <f t="shared" si="1"/>
        <v>708465.74022862839</v>
      </c>
      <c r="F62">
        <f t="shared" si="2"/>
        <v>1333713.5377869897</v>
      </c>
      <c r="G62">
        <f t="shared" si="5"/>
        <v>1510203.7961659301</v>
      </c>
      <c r="H62">
        <f t="shared" si="6"/>
        <v>62.02285675307342</v>
      </c>
      <c r="I62">
        <f t="shared" si="7"/>
        <v>0.11797465473313275</v>
      </c>
      <c r="J62">
        <f t="shared" si="7"/>
        <v>4.7560553546169913E-2</v>
      </c>
    </row>
    <row r="63" spans="1:10">
      <c r="A63">
        <v>0.3765</v>
      </c>
      <c r="B63" s="1">
        <v>1210100</v>
      </c>
      <c r="C63">
        <v>67.010000000000005</v>
      </c>
      <c r="E63" s="1">
        <f t="shared" si="1"/>
        <v>466301.33094545122</v>
      </c>
      <c r="F63">
        <f t="shared" si="2"/>
        <v>951054.81171363452</v>
      </c>
      <c r="G63">
        <f t="shared" si="5"/>
        <v>1059217.7236645713</v>
      </c>
      <c r="H63">
        <f t="shared" si="6"/>
        <v>63.881327824740232</v>
      </c>
      <c r="I63">
        <f t="shared" si="7"/>
        <v>0.12468579153411181</v>
      </c>
      <c r="J63">
        <f t="shared" si="7"/>
        <v>4.6689631029096741E-2</v>
      </c>
    </row>
    <row r="64" spans="1:10">
      <c r="A64">
        <v>0.23449999999999999</v>
      </c>
      <c r="B64">
        <v>846580</v>
      </c>
      <c r="C64">
        <v>68.66</v>
      </c>
      <c r="E64" s="1">
        <f t="shared" si="1"/>
        <v>328747.20476793405</v>
      </c>
      <c r="F64">
        <f t="shared" si="2"/>
        <v>673165.06154801021</v>
      </c>
      <c r="G64">
        <f t="shared" si="5"/>
        <v>749150.13497406943</v>
      </c>
      <c r="H64">
        <f t="shared" si="6"/>
        <v>63.970945588859394</v>
      </c>
      <c r="I64">
        <f t="shared" si="7"/>
        <v>0.11508642423153224</v>
      </c>
      <c r="J64">
        <f t="shared" si="7"/>
        <v>6.829383063123512E-2</v>
      </c>
    </row>
    <row r="65" spans="1:10">
      <c r="A65">
        <v>0.14599999999999999</v>
      </c>
      <c r="B65">
        <v>587020</v>
      </c>
      <c r="C65">
        <v>70.209999999999994</v>
      </c>
      <c r="E65" s="1">
        <f t="shared" si="1"/>
        <v>235403.08417974543</v>
      </c>
      <c r="F65">
        <f t="shared" si="2"/>
        <v>491138.09960112354</v>
      </c>
      <c r="G65">
        <f t="shared" si="5"/>
        <v>544638.63700727245</v>
      </c>
      <c r="H65">
        <f t="shared" si="6"/>
        <v>64.391543570526579</v>
      </c>
      <c r="I65">
        <f t="shared" si="7"/>
        <v>7.2197477075274352E-2</v>
      </c>
      <c r="J65">
        <f t="shared" si="7"/>
        <v>8.2872189566634599E-2</v>
      </c>
    </row>
    <row r="66" spans="1:10">
      <c r="A66">
        <v>9.0999999999999998E-2</v>
      </c>
      <c r="B66">
        <v>403830</v>
      </c>
      <c r="C66">
        <v>71.67</v>
      </c>
      <c r="E66" s="1">
        <f t="shared" ref="E66:E96" si="8">($M$1*A66^2*$O$1^2)/(1+A66^2*$O$1^2)+($M$2*A66^2*$O$2^2)/(1+A66^2*$O$2^2)+($M$3*A66^2*$O$3^2)/(1+A66^2*$O$3^2)+($M$4*A66^2*$O$4^2)/(1+A66^2*$O$4^2)+($M$5*A66^2*$O$5^2)/(1+A66^2*$O$5^2)+($M$6*A66^2*$O$6^2)/(1+A66^2*$O$6^2)+($M$7*A66^2*$O$7^2)/(1+A66^2*$O$7^2)+($M$8*A66^2*$O$8^2)/(1+A66^2*$O$8^2)+($M$9*A66^2*$O$9^2)/(1+A66^2*$O$9^2)+($M$10*A66^2*$O$10^2)/(1+A66^2*$O$10^2)</f>
        <v>154705.96133467508</v>
      </c>
      <c r="F66">
        <f t="shared" ref="F66:F96" si="9">($M$1*A66*$O$1)/(1+A66^2*$O$1^2)+($M$2*A66*$O$2)/(1+A66^2*$O$2^2)+($M$3*A66*$O$3)/(1+A66^2*$O$3^2)+($M$4*A66*$O$4)/(1+A66^2*$O$4^2)+($M$5*A66*$O$5)/(1+A66^2*$O$5^2)+($M$6*A66*$O$6)/(1+A66^2*$O$6^2)+($M$7*A66*$O$7)/(1+A66^2*$O$7^2)+($M$8*A66*$O$8)/(1+A66^2*$O$8^2)+($M$9*A66*$O$9)/(1+A66^2*$O$9^2)+($M$10*A66*$O$10)/(1+A66^2*$O$10^2)</f>
        <v>364350.78615062026</v>
      </c>
      <c r="G66">
        <f t="shared" si="5"/>
        <v>395835.10435667651</v>
      </c>
      <c r="H66">
        <f t="shared" si="6"/>
        <v>66.993574058146706</v>
      </c>
      <c r="I66">
        <f t="shared" si="7"/>
        <v>1.9797676357188633E-2</v>
      </c>
      <c r="J66">
        <f t="shared" si="7"/>
        <v>6.5249420145853151E-2</v>
      </c>
    </row>
    <row r="67" spans="1:10">
      <c r="A67">
        <v>5.6500000000000002E-2</v>
      </c>
      <c r="B67">
        <v>275630</v>
      </c>
      <c r="C67">
        <v>73.05</v>
      </c>
      <c r="E67" s="1">
        <f t="shared" si="8"/>
        <v>90224.750800993512</v>
      </c>
      <c r="F67">
        <f t="shared" si="9"/>
        <v>260445.66248255156</v>
      </c>
      <c r="G67">
        <f t="shared" ref="G67:G96" si="10">(E67^2+F67^2)^0.5</f>
        <v>275631.00109217857</v>
      </c>
      <c r="H67">
        <f t="shared" ref="H67:H96" si="11">DEGREES(ATAN(F67/E67))</f>
        <v>70.892662632335941</v>
      </c>
      <c r="I67">
        <f t="shared" ref="I67:J96" si="12">ABS((G67-B67)/B67)</f>
        <v>3.6320145795901568E-6</v>
      </c>
      <c r="J67">
        <f t="shared" si="12"/>
        <v>2.9532339050842654E-2</v>
      </c>
    </row>
    <row r="68" spans="1:10">
      <c r="A68">
        <v>3.5349999999999999E-2</v>
      </c>
      <c r="B68">
        <v>186740</v>
      </c>
      <c r="C68">
        <v>74.349999999999994</v>
      </c>
      <c r="E68" s="1">
        <f t="shared" si="8"/>
        <v>51463.248091677749</v>
      </c>
      <c r="F68">
        <f t="shared" si="9"/>
        <v>178400.1537317539</v>
      </c>
      <c r="G68">
        <f t="shared" si="10"/>
        <v>185674.66374187675</v>
      </c>
      <c r="H68">
        <f t="shared" si="11"/>
        <v>73.908689906877896</v>
      </c>
      <c r="I68">
        <f t="shared" si="12"/>
        <v>5.704917308146356E-3</v>
      </c>
      <c r="J68">
        <f t="shared" si="12"/>
        <v>5.9355762356704525E-3</v>
      </c>
    </row>
    <row r="69" spans="1:10">
      <c r="A69">
        <v>2.205E-2</v>
      </c>
      <c r="B69">
        <v>125650</v>
      </c>
      <c r="C69">
        <v>75.58</v>
      </c>
      <c r="E69" s="1">
        <f t="shared" si="8"/>
        <v>31157.375406627601</v>
      </c>
      <c r="F69">
        <f t="shared" si="9"/>
        <v>119265.59678256221</v>
      </c>
      <c r="G69">
        <f t="shared" si="10"/>
        <v>123268.26281784876</v>
      </c>
      <c r="H69">
        <f t="shared" si="11"/>
        <v>75.359062025449603</v>
      </c>
      <c r="I69">
        <f t="shared" si="12"/>
        <v>1.895532974254863E-2</v>
      </c>
      <c r="J69">
        <f t="shared" si="12"/>
        <v>2.9232333229742683E-3</v>
      </c>
    </row>
    <row r="70" spans="1:10">
      <c r="A70">
        <v>1.37E-2</v>
      </c>
      <c r="B70">
        <v>83943</v>
      </c>
      <c r="C70">
        <v>76.760000000000005</v>
      </c>
      <c r="E70" s="1">
        <f t="shared" si="8"/>
        <v>19821.053558198593</v>
      </c>
      <c r="F70">
        <f t="shared" si="9"/>
        <v>79891.778926772036</v>
      </c>
      <c r="G70">
        <f t="shared" si="10"/>
        <v>82313.853659278961</v>
      </c>
      <c r="H70">
        <f t="shared" si="11"/>
        <v>76.066325975301282</v>
      </c>
      <c r="I70">
        <f t="shared" si="12"/>
        <v>1.9407768851733193E-2</v>
      </c>
      <c r="J70">
        <f t="shared" si="12"/>
        <v>9.0369205927400033E-3</v>
      </c>
    </row>
    <row r="71" spans="1:10">
      <c r="A71">
        <v>8.5500000000000003E-3</v>
      </c>
      <c r="B71">
        <v>55629</v>
      </c>
      <c r="C71">
        <v>77.900000000000006</v>
      </c>
      <c r="E71" s="1">
        <f t="shared" si="8"/>
        <v>12209.959568461896</v>
      </c>
      <c r="F71">
        <f t="shared" si="9"/>
        <v>54044.52897662839</v>
      </c>
      <c r="G71">
        <f t="shared" si="10"/>
        <v>55406.626182877255</v>
      </c>
      <c r="H71">
        <f t="shared" si="11"/>
        <v>77.269232765310846</v>
      </c>
      <c r="I71">
        <f t="shared" si="12"/>
        <v>3.9974440871262309E-3</v>
      </c>
      <c r="J71">
        <f t="shared" si="12"/>
        <v>8.0971403682818903E-3</v>
      </c>
    </row>
    <row r="72" spans="1:10">
      <c r="A72">
        <v>5.3499999999999997E-3</v>
      </c>
      <c r="B72">
        <v>36525</v>
      </c>
      <c r="C72">
        <v>79.03</v>
      </c>
      <c r="E72" s="1">
        <f t="shared" si="8"/>
        <v>7073.4665756967415</v>
      </c>
      <c r="F72">
        <f t="shared" si="9"/>
        <v>36148.319185537279</v>
      </c>
      <c r="G72">
        <f t="shared" si="10"/>
        <v>36833.882626421306</v>
      </c>
      <c r="H72">
        <f t="shared" si="11"/>
        <v>78.928317646850658</v>
      </c>
      <c r="I72">
        <f t="shared" si="12"/>
        <v>8.4567454187900268E-3</v>
      </c>
      <c r="J72">
        <f t="shared" si="12"/>
        <v>1.2866298007002774E-3</v>
      </c>
    </row>
    <row r="73" spans="1:10">
      <c r="A73">
        <v>3.32E-3</v>
      </c>
      <c r="B73">
        <v>23697</v>
      </c>
      <c r="C73">
        <v>80.14</v>
      </c>
      <c r="E73" s="1">
        <f t="shared" si="8"/>
        <v>4107.3712792603155</v>
      </c>
      <c r="F73">
        <f t="shared" si="9"/>
        <v>23548.361380338814</v>
      </c>
      <c r="G73">
        <f t="shared" si="10"/>
        <v>23903.887184404237</v>
      </c>
      <c r="H73">
        <f t="shared" si="11"/>
        <v>80.105845692773826</v>
      </c>
      <c r="I73">
        <f t="shared" si="12"/>
        <v>8.7305221928614136E-3</v>
      </c>
      <c r="J73">
        <f t="shared" si="12"/>
        <v>4.2618302004210503E-4</v>
      </c>
    </row>
    <row r="74" spans="1:10">
      <c r="A74">
        <v>2.0699999999999998E-3</v>
      </c>
      <c r="B74">
        <v>15161</v>
      </c>
      <c r="C74">
        <v>81.3</v>
      </c>
      <c r="E74" s="1">
        <f t="shared" si="8"/>
        <v>2595.2915984128058</v>
      </c>
      <c r="F74">
        <f t="shared" si="9"/>
        <v>15335.105066633909</v>
      </c>
      <c r="G74">
        <f t="shared" si="10"/>
        <v>15553.166426342035</v>
      </c>
      <c r="H74">
        <f t="shared" si="11"/>
        <v>80.394360081027159</v>
      </c>
      <c r="I74">
        <f t="shared" si="12"/>
        <v>2.5866791527078378E-2</v>
      </c>
      <c r="J74">
        <f t="shared" si="12"/>
        <v>1.1139482398189892E-2</v>
      </c>
    </row>
    <row r="75" spans="1:10">
      <c r="A75">
        <v>1.2899999999999999E-3</v>
      </c>
      <c r="B75">
        <v>9677</v>
      </c>
      <c r="C75">
        <v>82.5</v>
      </c>
      <c r="E75" s="1">
        <f t="shared" si="8"/>
        <v>1694.4066901364208</v>
      </c>
      <c r="F75">
        <f t="shared" si="9"/>
        <v>10077.258086828322</v>
      </c>
      <c r="G75">
        <f t="shared" si="10"/>
        <v>10218.715407531707</v>
      </c>
      <c r="H75">
        <f t="shared" si="11"/>
        <v>80.455471873546614</v>
      </c>
      <c r="I75">
        <f t="shared" si="12"/>
        <v>5.5979684564607488E-2</v>
      </c>
      <c r="J75">
        <f t="shared" si="12"/>
        <v>2.4782159108525891E-2</v>
      </c>
    </row>
    <row r="76" spans="1:10">
      <c r="A76" s="1">
        <v>8.0500000000000005E-4</v>
      </c>
      <c r="B76">
        <v>6171.1</v>
      </c>
      <c r="C76">
        <v>83.71</v>
      </c>
      <c r="E76" s="1">
        <f t="shared" si="8"/>
        <v>1038.3049589096947</v>
      </c>
      <c r="F76">
        <f t="shared" si="9"/>
        <v>6665.6378121676935</v>
      </c>
      <c r="G76">
        <f t="shared" si="10"/>
        <v>6746.0213926948218</v>
      </c>
      <c r="H76">
        <f t="shared" si="11"/>
        <v>81.146201464719496</v>
      </c>
      <c r="I76">
        <f t="shared" si="12"/>
        <v>9.3163519096242389E-2</v>
      </c>
      <c r="J76">
        <f t="shared" si="12"/>
        <v>3.0627147715691048E-2</v>
      </c>
    </row>
    <row r="77" spans="1:10">
      <c r="A77" s="1">
        <v>5.0000000000000001E-4</v>
      </c>
      <c r="B77">
        <v>3839.3</v>
      </c>
      <c r="C77" t="s">
        <v>18</v>
      </c>
      <c r="E77" s="1">
        <f t="shared" si="8"/>
        <v>584.62374822258312</v>
      </c>
      <c r="F77">
        <f t="shared" si="9"/>
        <v>4343.8497829909702</v>
      </c>
      <c r="G77">
        <f t="shared" si="10"/>
        <v>4383.0144722755049</v>
      </c>
      <c r="H77">
        <f t="shared" si="11"/>
        <v>82.334818541668582</v>
      </c>
      <c r="I77">
        <f t="shared" si="12"/>
        <v>0.14161812629268478</v>
      </c>
    </row>
    <row r="78" spans="1:10">
      <c r="A78">
        <v>0.2</v>
      </c>
      <c r="B78">
        <v>734510</v>
      </c>
      <c r="C78" t="s">
        <v>18</v>
      </c>
      <c r="E78" s="1">
        <f t="shared" si="8"/>
        <v>294913.39529274701</v>
      </c>
      <c r="F78">
        <f t="shared" si="9"/>
        <v>603074.13773381419</v>
      </c>
      <c r="G78">
        <f t="shared" si="10"/>
        <v>671321.32866942312</v>
      </c>
      <c r="H78">
        <f t="shared" si="11"/>
        <v>63.940589191592842</v>
      </c>
      <c r="I78">
        <f t="shared" si="12"/>
        <v>8.602833362456179E-2</v>
      </c>
    </row>
    <row r="79" spans="1:10">
      <c r="A79">
        <v>0.12479999999999999</v>
      </c>
      <c r="B79">
        <v>565320</v>
      </c>
      <c r="C79">
        <v>78.040000000000006</v>
      </c>
      <c r="E79" s="1">
        <f t="shared" si="8"/>
        <v>207572.14658089352</v>
      </c>
      <c r="F79">
        <f t="shared" si="9"/>
        <v>445112.68004530843</v>
      </c>
      <c r="G79">
        <f t="shared" si="10"/>
        <v>491132.86794238997</v>
      </c>
      <c r="H79">
        <f t="shared" si="11"/>
        <v>64.998657740057638</v>
      </c>
      <c r="I79">
        <f t="shared" si="12"/>
        <v>0.13123033336448389</v>
      </c>
      <c r="J79">
        <f t="shared" si="12"/>
        <v>0.16711099769275201</v>
      </c>
    </row>
    <row r="80" spans="1:10">
      <c r="A80">
        <v>7.7600000000000002E-2</v>
      </c>
      <c r="B80">
        <v>402330</v>
      </c>
      <c r="C80">
        <v>74.06</v>
      </c>
      <c r="E80" s="1">
        <f t="shared" si="8"/>
        <v>130569.76806405898</v>
      </c>
      <c r="F80">
        <f t="shared" si="9"/>
        <v>327575.52028477401</v>
      </c>
      <c r="G80">
        <f t="shared" si="10"/>
        <v>352638.88869797462</v>
      </c>
      <c r="H80">
        <f t="shared" si="11"/>
        <v>68.268050810054675</v>
      </c>
      <c r="I80">
        <f t="shared" si="12"/>
        <v>0.12350834216196999</v>
      </c>
      <c r="J80">
        <f t="shared" si="12"/>
        <v>7.820617323717699E-2</v>
      </c>
    </row>
    <row r="81" spans="1:10">
      <c r="A81">
        <v>4.8399999999999999E-2</v>
      </c>
      <c r="B81">
        <v>280030</v>
      </c>
      <c r="C81">
        <v>75.349999999999994</v>
      </c>
      <c r="E81" s="1">
        <f t="shared" si="8"/>
        <v>74788.537105788651</v>
      </c>
      <c r="F81">
        <f t="shared" si="9"/>
        <v>230896.81894083039</v>
      </c>
      <c r="G81">
        <f t="shared" si="10"/>
        <v>242706.95556456255</v>
      </c>
      <c r="H81">
        <f t="shared" si="11"/>
        <v>72.052623608311634</v>
      </c>
      <c r="I81">
        <f t="shared" si="12"/>
        <v>0.13328230702223851</v>
      </c>
      <c r="J81">
        <f t="shared" si="12"/>
        <v>4.3760801482260914E-2</v>
      </c>
    </row>
    <row r="82" spans="1:10">
      <c r="A82">
        <v>3.0120000000000001E-2</v>
      </c>
      <c r="B82">
        <v>190590</v>
      </c>
      <c r="C82">
        <v>76.08</v>
      </c>
      <c r="E82" s="1">
        <f t="shared" si="8"/>
        <v>43004.079722074464</v>
      </c>
      <c r="F82">
        <f t="shared" si="9"/>
        <v>155742.65671826023</v>
      </c>
      <c r="G82">
        <f t="shared" si="10"/>
        <v>161570.80798957584</v>
      </c>
      <c r="H82">
        <f t="shared" si="11"/>
        <v>74.563963668691315</v>
      </c>
      <c r="I82">
        <f t="shared" si="12"/>
        <v>0.15225978283448321</v>
      </c>
      <c r="J82">
        <f t="shared" si="12"/>
        <v>1.9926870811102566E-2</v>
      </c>
    </row>
    <row r="83" spans="1:10">
      <c r="A83">
        <v>1.8759999999999999E-2</v>
      </c>
      <c r="B83">
        <v>127820</v>
      </c>
      <c r="C83">
        <v>77.13</v>
      </c>
      <c r="E83" s="1">
        <f t="shared" si="8"/>
        <v>26671.34805231756</v>
      </c>
      <c r="F83">
        <f t="shared" si="9"/>
        <v>103955.03598201969</v>
      </c>
      <c r="G83">
        <f t="shared" si="10"/>
        <v>107321.99361245053</v>
      </c>
      <c r="H83">
        <f t="shared" si="11"/>
        <v>75.610222270143851</v>
      </c>
      <c r="I83">
        <f t="shared" si="12"/>
        <v>0.16036618985721693</v>
      </c>
      <c r="J83">
        <f t="shared" si="12"/>
        <v>1.9704106441801438E-2</v>
      </c>
    </row>
    <row r="84" spans="1:10">
      <c r="A84">
        <v>1.1679999999999999E-2</v>
      </c>
      <c r="B84">
        <v>84981</v>
      </c>
      <c r="C84">
        <v>78.33</v>
      </c>
      <c r="E84" s="1">
        <f t="shared" si="8"/>
        <v>16959.350402371001</v>
      </c>
      <c r="F84">
        <f t="shared" si="9"/>
        <v>70010.21942771475</v>
      </c>
      <c r="G84">
        <f t="shared" si="10"/>
        <v>72035.063617568696</v>
      </c>
      <c r="H84">
        <f t="shared" si="11"/>
        <v>76.382918060839344</v>
      </c>
      <c r="I84">
        <f t="shared" si="12"/>
        <v>0.15233918619963643</v>
      </c>
      <c r="J84">
        <f t="shared" si="12"/>
        <v>2.485742294345275E-2</v>
      </c>
    </row>
    <row r="85" spans="1:10">
      <c r="A85">
        <v>7.28E-3</v>
      </c>
      <c r="B85">
        <v>56180</v>
      </c>
      <c r="C85">
        <v>79.31</v>
      </c>
      <c r="E85" s="1">
        <f t="shared" si="8"/>
        <v>10175.036754470128</v>
      </c>
      <c r="F85">
        <f t="shared" si="9"/>
        <v>47191.288943482148</v>
      </c>
      <c r="G85">
        <f t="shared" si="10"/>
        <v>48275.761258648614</v>
      </c>
      <c r="H85">
        <f t="shared" si="11"/>
        <v>77.832575158320381</v>
      </c>
      <c r="I85">
        <f t="shared" si="12"/>
        <v>0.14069488681650741</v>
      </c>
      <c r="J85">
        <f t="shared" si="12"/>
        <v>1.8628481171095966E-2</v>
      </c>
    </row>
    <row r="86" spans="1:10">
      <c r="A86">
        <v>4.5199999999999997E-3</v>
      </c>
      <c r="B86">
        <v>36942</v>
      </c>
      <c r="C86">
        <v>80.17</v>
      </c>
      <c r="E86" s="1">
        <f t="shared" si="8"/>
        <v>5798.5357876904081</v>
      </c>
      <c r="F86">
        <f t="shared" si="9"/>
        <v>31121.925553493209</v>
      </c>
      <c r="G86">
        <f t="shared" si="10"/>
        <v>31657.499387006232</v>
      </c>
      <c r="H86">
        <f t="shared" si="11"/>
        <v>79.445851905016369</v>
      </c>
      <c r="I86">
        <f t="shared" si="12"/>
        <v>0.14304857920507197</v>
      </c>
      <c r="J86">
        <f t="shared" si="12"/>
        <v>9.0326567916132333E-3</v>
      </c>
    </row>
    <row r="87" spans="1:10">
      <c r="A87">
        <v>2.8300000000000001E-3</v>
      </c>
      <c r="B87">
        <v>24173</v>
      </c>
      <c r="C87">
        <v>81.069999999999993</v>
      </c>
      <c r="E87" s="1">
        <f t="shared" si="8"/>
        <v>3485.2500170036901</v>
      </c>
      <c r="F87">
        <f t="shared" si="9"/>
        <v>20361.691402154986</v>
      </c>
      <c r="G87">
        <f t="shared" si="10"/>
        <v>20657.817997978793</v>
      </c>
      <c r="H87">
        <f t="shared" si="11"/>
        <v>80.286980110841256</v>
      </c>
      <c r="I87">
        <f t="shared" si="12"/>
        <v>0.14541769751463232</v>
      </c>
      <c r="J87">
        <f t="shared" si="12"/>
        <v>9.6585653035492457E-3</v>
      </c>
    </row>
    <row r="88" spans="1:10">
      <c r="A88">
        <v>1.7600000000000001E-3</v>
      </c>
      <c r="B88">
        <v>15740</v>
      </c>
      <c r="C88">
        <v>81.93</v>
      </c>
      <c r="E88" s="1">
        <f t="shared" si="8"/>
        <v>2245.6626155771523</v>
      </c>
      <c r="F88">
        <f t="shared" si="9"/>
        <v>13260.206398850089</v>
      </c>
      <c r="G88">
        <f t="shared" si="10"/>
        <v>13449.017596951297</v>
      </c>
      <c r="H88">
        <f t="shared" si="11"/>
        <v>80.387958754311725</v>
      </c>
      <c r="I88">
        <f t="shared" si="12"/>
        <v>0.14555161391669019</v>
      </c>
      <c r="J88">
        <f t="shared" si="12"/>
        <v>1.8821448134850254E-2</v>
      </c>
    </row>
    <row r="89" spans="1:10">
      <c r="A89">
        <v>1.1000000000000001E-3</v>
      </c>
      <c r="B89">
        <v>10197</v>
      </c>
      <c r="C89">
        <v>82.79</v>
      </c>
      <c r="E89" s="1">
        <f t="shared" si="8"/>
        <v>1451.3233182009499</v>
      </c>
      <c r="F89">
        <f t="shared" si="9"/>
        <v>8765.6365731019378</v>
      </c>
      <c r="G89">
        <f t="shared" si="10"/>
        <v>8884.9718010613906</v>
      </c>
      <c r="H89">
        <f t="shared" si="11"/>
        <v>80.598844696320597</v>
      </c>
      <c r="I89">
        <f t="shared" si="12"/>
        <v>0.12866805912901927</v>
      </c>
      <c r="J89">
        <f t="shared" si="12"/>
        <v>2.6466424733414769E-2</v>
      </c>
    </row>
    <row r="90" spans="1:10">
      <c r="A90" s="1">
        <v>6.8400000000000004E-4</v>
      </c>
      <c r="B90">
        <v>6568.5</v>
      </c>
      <c r="C90">
        <v>83.65</v>
      </c>
      <c r="E90" s="1">
        <f t="shared" si="8"/>
        <v>858.1437623402727</v>
      </c>
      <c r="F90">
        <f t="shared" si="9"/>
        <v>5767.9611796587396</v>
      </c>
      <c r="G90">
        <f t="shared" si="10"/>
        <v>5831.4480951898868</v>
      </c>
      <c r="H90">
        <f t="shared" si="11"/>
        <v>81.537740502034495</v>
      </c>
      <c r="I90">
        <f t="shared" si="12"/>
        <v>0.11221007913680646</v>
      </c>
      <c r="J90">
        <f t="shared" si="12"/>
        <v>2.5251159569223077E-2</v>
      </c>
    </row>
    <row r="91" spans="1:10">
      <c r="A91" s="1">
        <v>4.28E-4</v>
      </c>
      <c r="B91">
        <v>4209.5</v>
      </c>
      <c r="C91">
        <v>84.57</v>
      </c>
      <c r="E91" s="1">
        <f t="shared" si="8"/>
        <v>482.99394202997945</v>
      </c>
      <c r="F91">
        <f t="shared" si="9"/>
        <v>3764.252711122233</v>
      </c>
      <c r="G91">
        <f t="shared" si="10"/>
        <v>3795.1128601437849</v>
      </c>
      <c r="H91">
        <f t="shared" si="11"/>
        <v>82.688288917408329</v>
      </c>
      <c r="I91">
        <f t="shared" si="12"/>
        <v>9.8440940695145515E-2</v>
      </c>
      <c r="J91">
        <f t="shared" si="12"/>
        <v>2.2250337975542916E-2</v>
      </c>
    </row>
    <row r="92" spans="1:10">
      <c r="A92" s="1">
        <v>2.656E-4</v>
      </c>
      <c r="B92">
        <v>2675.5</v>
      </c>
      <c r="C92">
        <v>85.48</v>
      </c>
      <c r="E92" s="1">
        <f t="shared" si="8"/>
        <v>279.70736338134589</v>
      </c>
      <c r="F92">
        <f t="shared" si="9"/>
        <v>2411.4950944153284</v>
      </c>
      <c r="G92">
        <f t="shared" si="10"/>
        <v>2427.6624146530212</v>
      </c>
      <c r="H92">
        <f t="shared" si="11"/>
        <v>83.383873230467472</v>
      </c>
      <c r="I92">
        <f t="shared" si="12"/>
        <v>9.2632250176407707E-2</v>
      </c>
      <c r="J92">
        <f t="shared" si="12"/>
        <v>2.4521838670244874E-2</v>
      </c>
    </row>
    <row r="93" spans="1:10">
      <c r="A93" s="1">
        <v>1.6559999999999999E-4</v>
      </c>
      <c r="B93">
        <v>1684.9</v>
      </c>
      <c r="C93">
        <v>86.46</v>
      </c>
      <c r="E93" s="1">
        <f t="shared" si="8"/>
        <v>173.82241673317472</v>
      </c>
      <c r="F93">
        <f t="shared" si="9"/>
        <v>1553.6303671615678</v>
      </c>
      <c r="G93">
        <f t="shared" si="10"/>
        <v>1563.3238788957167</v>
      </c>
      <c r="H93">
        <f t="shared" si="11"/>
        <v>83.6162130944182</v>
      </c>
      <c r="I93">
        <f t="shared" si="12"/>
        <v>7.2156282927344884E-2</v>
      </c>
      <c r="J93">
        <f t="shared" si="12"/>
        <v>3.2891359074506063E-2</v>
      </c>
    </row>
    <row r="94" spans="1:10">
      <c r="A94" s="1">
        <v>1.032E-4</v>
      </c>
      <c r="B94">
        <v>1052.8</v>
      </c>
      <c r="C94">
        <v>87.57</v>
      </c>
      <c r="E94" s="1">
        <f t="shared" si="8"/>
        <v>105.23575483897147</v>
      </c>
      <c r="F94">
        <f t="shared" si="9"/>
        <v>1007.086749403568</v>
      </c>
      <c r="G94">
        <f t="shared" si="10"/>
        <v>1012.5701382722942</v>
      </c>
      <c r="H94">
        <f t="shared" si="11"/>
        <v>84.034514735114215</v>
      </c>
      <c r="I94">
        <f t="shared" si="12"/>
        <v>3.8212254680571552E-2</v>
      </c>
      <c r="J94">
        <f t="shared" si="12"/>
        <v>4.0373247286579636E-2</v>
      </c>
    </row>
    <row r="95" spans="1:10">
      <c r="A95" s="1">
        <v>6.4399999999999993E-5</v>
      </c>
      <c r="B95">
        <v>661.46</v>
      </c>
      <c r="C95">
        <v>88.56</v>
      </c>
      <c r="E95" s="1">
        <f t="shared" si="8"/>
        <v>56.318607950652023</v>
      </c>
      <c r="F95">
        <f t="shared" si="9"/>
        <v>652.15021115115644</v>
      </c>
      <c r="G95">
        <f t="shared" si="10"/>
        <v>654.57748472277683</v>
      </c>
      <c r="H95">
        <f t="shared" si="11"/>
        <v>85.064277252247834</v>
      </c>
      <c r="I95">
        <f t="shared" si="12"/>
        <v>1.0405036248939022E-2</v>
      </c>
      <c r="J95">
        <f t="shared" si="12"/>
        <v>3.9472930756009127E-2</v>
      </c>
    </row>
    <row r="96" spans="1:10">
      <c r="A96" s="1">
        <v>4.0000000000000003E-5</v>
      </c>
      <c r="B96">
        <v>416.02</v>
      </c>
      <c r="C96">
        <v>89.4</v>
      </c>
      <c r="E96" s="1">
        <f t="shared" si="8"/>
        <v>26.253211280645566</v>
      </c>
      <c r="F96">
        <f t="shared" si="9"/>
        <v>415.28076031549114</v>
      </c>
      <c r="G96">
        <f t="shared" si="10"/>
        <v>416.10977036205077</v>
      </c>
      <c r="H96">
        <f t="shared" si="11"/>
        <v>86.382690240745134</v>
      </c>
      <c r="I96">
        <f t="shared" si="12"/>
        <v>2.1578376532567061E-4</v>
      </c>
      <c r="J96">
        <f t="shared" si="12"/>
        <v>3.3750668448041067E-2</v>
      </c>
    </row>
  </sheetData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opLeftCell="A10" workbookViewId="0">
      <selection activeCell="J20" sqref="J20"/>
    </sheetView>
  </sheetViews>
  <sheetFormatPr defaultRowHeight="14.4"/>
  <cols>
    <col min="5" max="5" width="9.5546875" bestFit="1" customWidth="1"/>
    <col min="6" max="6" width="9.21875" bestFit="1" customWidth="1"/>
  </cols>
  <sheetData>
    <row r="1" spans="1:14">
      <c r="B1" t="s">
        <v>32</v>
      </c>
      <c r="C1" t="s">
        <v>33</v>
      </c>
      <c r="E1" t="s">
        <v>35</v>
      </c>
      <c r="F1" t="s">
        <v>36</v>
      </c>
      <c r="G1" t="s">
        <v>37</v>
      </c>
      <c r="H1" t="s">
        <v>39</v>
      </c>
      <c r="J1" t="s">
        <v>34</v>
      </c>
      <c r="K1" t="s">
        <v>26</v>
      </c>
      <c r="L1" t="s">
        <v>37</v>
      </c>
      <c r="M1" t="s">
        <v>38</v>
      </c>
    </row>
    <row r="2" spans="1:14">
      <c r="A2" s="1">
        <v>100000000</v>
      </c>
      <c r="B2">
        <v>0.99919999999999998</v>
      </c>
      <c r="C2" s="1">
        <v>99680000000000</v>
      </c>
      <c r="D2">
        <v>0</v>
      </c>
      <c r="E2" s="1">
        <f>J2</f>
        <v>1500000000</v>
      </c>
      <c r="F2">
        <f>K2^(1/L2)</f>
        <v>0.25947994367138189</v>
      </c>
      <c r="G2">
        <f>L2</f>
        <v>0.1326</v>
      </c>
      <c r="H2">
        <f>M2*L2</f>
        <v>1.4214720000000001</v>
      </c>
      <c r="J2" s="1">
        <v>1500000000</v>
      </c>
      <c r="K2">
        <v>0.83620000000000005</v>
      </c>
      <c r="L2">
        <v>0.1326</v>
      </c>
      <c r="M2">
        <v>10.72</v>
      </c>
    </row>
    <row r="3" spans="1:14">
      <c r="A3" s="1">
        <v>1000000000</v>
      </c>
      <c r="B3">
        <v>0.99919999999999998</v>
      </c>
      <c r="C3" s="1">
        <v>109100000000000</v>
      </c>
      <c r="D3">
        <v>20</v>
      </c>
      <c r="E3" s="1">
        <f t="shared" ref="E3:E7" si="0">J3</f>
        <v>1500000000</v>
      </c>
      <c r="F3">
        <f t="shared" ref="F3:F7" si="1">K3^(1/L3)</f>
        <v>0.29098033085454433</v>
      </c>
      <c r="G3">
        <f t="shared" ref="G3:G7" si="2">L3</f>
        <v>0.13059999999999999</v>
      </c>
      <c r="H3">
        <f t="shared" ref="H3:H7" si="3">M3*L3</f>
        <v>1.3073059999999999</v>
      </c>
      <c r="J3" s="1">
        <v>1500000000</v>
      </c>
      <c r="K3">
        <v>0.85109999999999997</v>
      </c>
      <c r="L3">
        <v>0.13059999999999999</v>
      </c>
      <c r="M3">
        <v>10.01</v>
      </c>
    </row>
    <row r="4" spans="1:14">
      <c r="D4">
        <v>40</v>
      </c>
      <c r="E4" s="1">
        <f t="shared" si="0"/>
        <v>1500000000</v>
      </c>
      <c r="F4">
        <f t="shared" si="1"/>
        <v>7.3156108624803373E-2</v>
      </c>
      <c r="G4">
        <f t="shared" si="2"/>
        <v>0.1226</v>
      </c>
      <c r="H4">
        <f t="shared" si="3"/>
        <v>1.31182</v>
      </c>
      <c r="J4" s="1">
        <v>1500000000</v>
      </c>
      <c r="K4">
        <v>0.72570000000000001</v>
      </c>
      <c r="L4">
        <v>0.1226</v>
      </c>
      <c r="M4">
        <v>10.7</v>
      </c>
    </row>
    <row r="5" spans="1:14">
      <c r="D5">
        <v>60</v>
      </c>
      <c r="E5" s="1">
        <f t="shared" si="0"/>
        <v>1500000000</v>
      </c>
      <c r="F5">
        <f t="shared" si="1"/>
        <v>1.9513349198666398E-3</v>
      </c>
      <c r="G5">
        <f t="shared" si="2"/>
        <v>0.1129</v>
      </c>
      <c r="H5">
        <f t="shared" si="3"/>
        <v>1.5523750000000001</v>
      </c>
      <c r="J5" s="1">
        <v>1500000000</v>
      </c>
      <c r="K5">
        <v>0.49440000000000001</v>
      </c>
      <c r="L5">
        <v>0.1129</v>
      </c>
      <c r="M5">
        <v>13.75</v>
      </c>
    </row>
    <row r="6" spans="1:14">
      <c r="D6">
        <v>80</v>
      </c>
      <c r="E6" s="1">
        <f t="shared" si="0"/>
        <v>1500000000</v>
      </c>
      <c r="F6">
        <f t="shared" si="1"/>
        <v>8.8027400910644146E-3</v>
      </c>
      <c r="G6">
        <f t="shared" si="2"/>
        <v>0.1139</v>
      </c>
      <c r="H6">
        <f t="shared" si="3"/>
        <v>1.2836529999999999</v>
      </c>
      <c r="J6" s="1">
        <v>1500000000</v>
      </c>
      <c r="K6">
        <v>0.58330000000000004</v>
      </c>
      <c r="L6">
        <v>0.1139</v>
      </c>
      <c r="M6">
        <v>11.27</v>
      </c>
    </row>
    <row r="7" spans="1:14">
      <c r="D7">
        <v>100</v>
      </c>
      <c r="E7" s="1">
        <f t="shared" si="0"/>
        <v>1500000000</v>
      </c>
      <c r="F7">
        <f t="shared" si="1"/>
        <v>2.1467739309325048E-2</v>
      </c>
      <c r="G7">
        <f t="shared" si="2"/>
        <v>0.1057</v>
      </c>
      <c r="H7">
        <f t="shared" si="3"/>
        <v>0.97233429999999998</v>
      </c>
      <c r="I7" s="1">
        <v>100000000</v>
      </c>
      <c r="J7" s="1">
        <v>1500000000</v>
      </c>
      <c r="K7">
        <v>0.6663</v>
      </c>
      <c r="L7">
        <v>0.1057</v>
      </c>
      <c r="M7">
        <v>9.1989999999999998</v>
      </c>
    </row>
    <row r="12" spans="1:14">
      <c r="B12" t="s">
        <v>32</v>
      </c>
      <c r="C12" t="s">
        <v>33</v>
      </c>
      <c r="E12" t="s">
        <v>35</v>
      </c>
      <c r="F12" t="s">
        <v>36</v>
      </c>
      <c r="G12" t="s">
        <v>37</v>
      </c>
      <c r="H12" t="s">
        <v>39</v>
      </c>
      <c r="I12" t="s">
        <v>40</v>
      </c>
      <c r="J12" t="s">
        <v>34</v>
      </c>
      <c r="K12" t="s">
        <v>26</v>
      </c>
      <c r="L12" t="s">
        <v>37</v>
      </c>
      <c r="M12" t="s">
        <v>38</v>
      </c>
      <c r="N12" t="s">
        <v>41</v>
      </c>
    </row>
    <row r="13" spans="1:14">
      <c r="A13" s="1">
        <v>100000000</v>
      </c>
      <c r="B13">
        <v>0.99919999999999998</v>
      </c>
      <c r="C13" s="1">
        <v>99680000000000</v>
      </c>
      <c r="D13">
        <v>0</v>
      </c>
      <c r="E13" s="3">
        <f>10^(J13-9)</f>
        <v>0.87096358995607959</v>
      </c>
      <c r="F13" s="3">
        <f>10^K13</f>
        <v>9.0677596458390504</v>
      </c>
      <c r="G13" s="3">
        <f>L13</f>
        <v>0.16569999999999999</v>
      </c>
      <c r="H13" s="3">
        <f>M13*L13</f>
        <v>8.029821999999999E-2</v>
      </c>
      <c r="I13" s="3">
        <v>1.038E-2</v>
      </c>
      <c r="J13" s="3">
        <v>8.94</v>
      </c>
      <c r="K13">
        <v>0.95750000000000002</v>
      </c>
      <c r="L13">
        <v>0.16569999999999999</v>
      </c>
      <c r="M13">
        <v>0.48459999999999998</v>
      </c>
    </row>
    <row r="14" spans="1:14">
      <c r="A14" s="1">
        <v>1000000000</v>
      </c>
      <c r="B14">
        <v>0.99919999999999998</v>
      </c>
      <c r="C14" s="1">
        <v>109100000000000</v>
      </c>
      <c r="D14">
        <v>20</v>
      </c>
      <c r="E14" s="3">
        <f t="shared" ref="E14:E25" si="4">10^(J14-9)</f>
        <v>0.92257142715476292</v>
      </c>
      <c r="F14" s="3">
        <f t="shared" ref="F14:F25" si="5">10^K14</f>
        <v>2.2924506747734421</v>
      </c>
      <c r="G14" s="3">
        <f t="shared" ref="G14:G25" si="6">L14</f>
        <v>0.15529999999999999</v>
      </c>
      <c r="H14" s="3">
        <f t="shared" ref="H14:H25" si="7">M14*L14</f>
        <v>7.8861340000000002E-2</v>
      </c>
      <c r="I14" s="3">
        <v>1.4279999999999999E-2</v>
      </c>
      <c r="J14" s="3">
        <v>8.9649999999999999</v>
      </c>
      <c r="K14">
        <v>0.36030000000000001</v>
      </c>
      <c r="L14">
        <v>0.15529999999999999</v>
      </c>
      <c r="M14">
        <v>0.50780000000000003</v>
      </c>
    </row>
    <row r="15" spans="1:14">
      <c r="D15">
        <v>40</v>
      </c>
      <c r="E15" s="3">
        <f t="shared" si="4"/>
        <v>0.93540567414755205</v>
      </c>
      <c r="F15" s="3">
        <f t="shared" si="5"/>
        <v>0.34182199141765762</v>
      </c>
      <c r="G15" s="3">
        <f t="shared" si="6"/>
        <v>0.14319999999999999</v>
      </c>
      <c r="H15" s="3">
        <f t="shared" si="7"/>
        <v>7.7743279999999998E-2</v>
      </c>
      <c r="I15" s="3">
        <v>1.7899999999999999E-2</v>
      </c>
      <c r="J15" s="3">
        <v>8.9710000000000001</v>
      </c>
      <c r="K15">
        <v>-0.4662</v>
      </c>
      <c r="L15">
        <v>0.14319999999999999</v>
      </c>
      <c r="M15">
        <v>0.54290000000000005</v>
      </c>
    </row>
    <row r="16" spans="1:14">
      <c r="D16">
        <v>60</v>
      </c>
      <c r="E16" s="3">
        <f t="shared" si="4"/>
        <v>0.94841846330089785</v>
      </c>
      <c r="F16" s="3">
        <f t="shared" si="5"/>
        <v>7.396052750582377E-2</v>
      </c>
      <c r="G16" s="3">
        <f t="shared" si="6"/>
        <v>0.13489999999999999</v>
      </c>
      <c r="H16" s="3">
        <f t="shared" si="7"/>
        <v>7.5557490000000005E-2</v>
      </c>
      <c r="I16" s="3">
        <v>2.265E-2</v>
      </c>
      <c r="J16" s="3">
        <v>8.9770000000000003</v>
      </c>
      <c r="K16">
        <v>-1.131</v>
      </c>
      <c r="L16">
        <v>0.13489999999999999</v>
      </c>
      <c r="M16">
        <v>0.56010000000000004</v>
      </c>
    </row>
    <row r="17" spans="2:14">
      <c r="D17">
        <v>80</v>
      </c>
      <c r="E17" s="3">
        <f t="shared" si="4"/>
        <v>1.0839269140212038</v>
      </c>
      <c r="F17" s="3">
        <f t="shared" si="5"/>
        <v>1.2912192736135331E-2</v>
      </c>
      <c r="G17" s="3">
        <f t="shared" si="6"/>
        <v>0.12570000000000001</v>
      </c>
      <c r="H17" s="3">
        <f t="shared" si="7"/>
        <v>7.3383660000000003E-2</v>
      </c>
      <c r="I17" s="3">
        <v>2.6929999999999999E-2</v>
      </c>
      <c r="J17" s="3">
        <v>9.0350000000000001</v>
      </c>
      <c r="K17">
        <v>-1.889</v>
      </c>
      <c r="L17">
        <v>0.12570000000000001</v>
      </c>
      <c r="M17">
        <v>0.58379999999999999</v>
      </c>
    </row>
    <row r="18" spans="2:14">
      <c r="D18">
        <v>100</v>
      </c>
      <c r="E18" s="3">
        <f t="shared" si="4"/>
        <v>1.3458603540559471</v>
      </c>
      <c r="F18" s="7">
        <f t="shared" si="5"/>
        <v>1.6143585568264861E-5</v>
      </c>
      <c r="G18" s="3">
        <f t="shared" si="6"/>
        <v>0.1012</v>
      </c>
      <c r="H18" s="3">
        <f t="shared" si="7"/>
        <v>7.2347880000000003E-2</v>
      </c>
      <c r="I18" s="3">
        <v>3.7900000000000003E-2</v>
      </c>
      <c r="J18" s="3">
        <v>9.1289999999999996</v>
      </c>
      <c r="K18">
        <v>-4.7919999999999998</v>
      </c>
      <c r="L18">
        <v>0.1012</v>
      </c>
      <c r="M18">
        <v>0.71489999999999998</v>
      </c>
    </row>
    <row r="19" spans="2:14">
      <c r="D19">
        <v>50</v>
      </c>
      <c r="E19" s="3">
        <f t="shared" si="4"/>
        <v>0.78523563461007095</v>
      </c>
      <c r="F19" s="3">
        <f t="shared" si="5"/>
        <v>4.3251383103500878</v>
      </c>
      <c r="G19" s="3">
        <f t="shared" si="6"/>
        <v>0.16209999999999999</v>
      </c>
      <c r="H19" s="3">
        <f t="shared" si="7"/>
        <v>8.07258E-2</v>
      </c>
      <c r="I19" s="3">
        <v>1.316E-2</v>
      </c>
      <c r="J19" s="3">
        <v>8.8949999999999996</v>
      </c>
      <c r="K19">
        <v>0.63600000000000001</v>
      </c>
      <c r="L19">
        <v>0.16209999999999999</v>
      </c>
      <c r="M19">
        <v>0.498</v>
      </c>
    </row>
    <row r="20" spans="2:14">
      <c r="B20" s="3">
        <v>3.891E-2</v>
      </c>
      <c r="D20">
        <v>150</v>
      </c>
      <c r="F20" s="7">
        <f t="shared" si="5"/>
        <v>2.0892961308540368E-8</v>
      </c>
      <c r="G20" s="3">
        <f t="shared" si="6"/>
        <v>7.7520000000000006E-2</v>
      </c>
      <c r="H20" s="3"/>
      <c r="I20" s="3">
        <v>3.891E-2</v>
      </c>
      <c r="J20" s="3">
        <v>9.391</v>
      </c>
      <c r="K20">
        <v>-7.68</v>
      </c>
      <c r="L20">
        <v>7.7520000000000006E-2</v>
      </c>
      <c r="M20" s="3">
        <v>0.73499999999999999</v>
      </c>
    </row>
    <row r="21" spans="2:14">
      <c r="B21" s="8">
        <v>3.3680000000000002E-2</v>
      </c>
      <c r="E21" s="3">
        <f>10^(J20-9)</f>
        <v>2.4603676041476277</v>
      </c>
    </row>
    <row r="22" spans="2:14">
      <c r="D22">
        <v>5</v>
      </c>
      <c r="E22" s="3">
        <f t="shared" si="4"/>
        <v>1.093956366272093</v>
      </c>
      <c r="F22" s="7">
        <f t="shared" si="5"/>
        <v>2.3713737056616536E-3</v>
      </c>
      <c r="G22" s="3">
        <f t="shared" si="6"/>
        <v>0.1174</v>
      </c>
      <c r="H22" s="3">
        <f t="shared" si="7"/>
        <v>7.2576680000000005E-2</v>
      </c>
      <c r="I22" s="3">
        <v>3.5400000000000001E-2</v>
      </c>
      <c r="J22" s="3">
        <v>9.0389999999999997</v>
      </c>
      <c r="K22">
        <v>-2.625</v>
      </c>
      <c r="L22" s="3">
        <v>0.1174</v>
      </c>
      <c r="M22" s="3">
        <v>0.61819999999999997</v>
      </c>
      <c r="N22" s="2">
        <v>0.99970000000000003</v>
      </c>
    </row>
    <row r="23" spans="2:14">
      <c r="D23">
        <v>10</v>
      </c>
      <c r="E23" s="3">
        <f t="shared" si="4"/>
        <v>1.273503081016663</v>
      </c>
      <c r="F23" s="7">
        <f t="shared" si="5"/>
        <v>2.8906798823654747E-5</v>
      </c>
      <c r="G23" s="3">
        <f t="shared" si="6"/>
        <v>0.1031</v>
      </c>
      <c r="H23" s="3">
        <f t="shared" si="7"/>
        <v>7.4994939999999996E-2</v>
      </c>
      <c r="I23" s="3">
        <v>3.7740000000000003E-2</v>
      </c>
      <c r="J23" s="3">
        <v>9.1050000000000004</v>
      </c>
      <c r="K23">
        <v>-4.5389999999999997</v>
      </c>
      <c r="L23" s="3">
        <v>0.1031</v>
      </c>
      <c r="M23" s="3">
        <v>0.72740000000000005</v>
      </c>
      <c r="N23" s="2">
        <v>0.99970000000000003</v>
      </c>
    </row>
    <row r="24" spans="2:14">
      <c r="D24">
        <v>15</v>
      </c>
      <c r="E24" s="3">
        <f t="shared" si="4"/>
        <v>1.3121998990192043</v>
      </c>
      <c r="F24" s="7">
        <f t="shared" si="5"/>
        <v>1.3835663789717798E-5</v>
      </c>
      <c r="G24" s="3">
        <f t="shared" si="6"/>
        <v>0.1013</v>
      </c>
      <c r="H24" s="3">
        <f t="shared" si="7"/>
        <v>7.4019910000000008E-2</v>
      </c>
      <c r="I24" s="3">
        <v>4.1340000000000002E-2</v>
      </c>
      <c r="J24" s="3">
        <v>9.1180000000000003</v>
      </c>
      <c r="K24">
        <v>-4.859</v>
      </c>
      <c r="L24" s="3">
        <v>0.1013</v>
      </c>
      <c r="M24" s="3">
        <v>0.73070000000000002</v>
      </c>
      <c r="N24" s="2">
        <v>0.99939999999999996</v>
      </c>
    </row>
    <row r="25" spans="2:14">
      <c r="D25">
        <v>20</v>
      </c>
      <c r="E25" s="3">
        <f t="shared" si="4"/>
        <v>1.3031667784523</v>
      </c>
      <c r="F25" s="7">
        <f t="shared" si="5"/>
        <v>4.7097732639695278E-6</v>
      </c>
      <c r="G25" s="3">
        <f t="shared" si="6"/>
        <v>9.7850000000000006E-2</v>
      </c>
      <c r="H25" s="3">
        <f t="shared" si="7"/>
        <v>7.2467710000000005E-2</v>
      </c>
      <c r="I25" s="3">
        <v>4.2349999999999999E-2</v>
      </c>
      <c r="J25" s="3">
        <v>9.1150000000000002</v>
      </c>
      <c r="K25">
        <v>-5.327</v>
      </c>
      <c r="L25" s="3">
        <v>9.7850000000000006E-2</v>
      </c>
      <c r="M25" s="3">
        <v>0.74060000000000004</v>
      </c>
      <c r="N25" s="2">
        <v>0.99939999999999996</v>
      </c>
    </row>
    <row r="26" spans="2:14">
      <c r="D26">
        <v>200</v>
      </c>
      <c r="E26" s="3">
        <f>10^(J26-9)</f>
        <v>3.7325015779571991</v>
      </c>
      <c r="F26" s="7">
        <f>10^K26</f>
        <v>1.0069316688518034E-9</v>
      </c>
      <c r="G26" s="3">
        <f>L26</f>
        <v>5.5820000000000002E-2</v>
      </c>
      <c r="H26" s="3">
        <f>M26*L26</f>
        <v>2.3176464000000001E-2</v>
      </c>
      <c r="I26" s="8">
        <v>3.3680000000000002E-2</v>
      </c>
      <c r="J26" s="3">
        <v>9.5719999999999992</v>
      </c>
      <c r="K26">
        <v>-8.9969999999999999</v>
      </c>
      <c r="L26">
        <v>5.5820000000000002E-2</v>
      </c>
      <c r="M26">
        <v>0.41520000000000001</v>
      </c>
    </row>
  </sheetData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V197"/>
  <sheetViews>
    <sheetView topLeftCell="A175" workbookViewId="0">
      <selection activeCell="B194" sqref="B194:CR197"/>
    </sheetView>
  </sheetViews>
  <sheetFormatPr defaultRowHeight="14.4"/>
  <cols>
    <col min="21" max="21" width="8.88671875" customWidth="1"/>
  </cols>
  <sheetData>
    <row r="1" spans="1:126">
      <c r="A1" s="1">
        <v>215740000</v>
      </c>
      <c r="B1" s="1">
        <v>216770000</v>
      </c>
      <c r="C1" s="1">
        <v>228390000</v>
      </c>
      <c r="D1" s="1">
        <v>219440000</v>
      </c>
      <c r="E1" s="1"/>
      <c r="F1" s="1">
        <f>LOG(A1)</f>
        <v>8.3339306743966581</v>
      </c>
      <c r="G1" s="1">
        <f t="shared" ref="G1:I1" si="0">LOG(B1)</f>
        <v>8.3359991776081301</v>
      </c>
      <c r="H1" s="1">
        <f t="shared" si="0"/>
        <v>8.3586770845129745</v>
      </c>
      <c r="I1" s="1">
        <f t="shared" si="0"/>
        <v>8.3413157945964738</v>
      </c>
      <c r="Q1" s="1"/>
      <c r="R1" s="1">
        <v>180660000</v>
      </c>
      <c r="S1" s="1">
        <v>237900000</v>
      </c>
      <c r="T1" s="1">
        <v>232970000</v>
      </c>
      <c r="U1">
        <f>LOG(R1)</f>
        <v>8.2568620058964033</v>
      </c>
      <c r="V1">
        <f t="shared" ref="V1:W1" si="1">LOG(S1)</f>
        <v>8.3763944420372667</v>
      </c>
      <c r="W1">
        <f t="shared" si="1"/>
        <v>8.3672999996814035</v>
      </c>
      <c r="AA1">
        <v>8.2568620058964033</v>
      </c>
      <c r="AB1">
        <v>8.3763944420372667</v>
      </c>
      <c r="AC1">
        <v>8.3672999996814035</v>
      </c>
    </row>
    <row r="2" spans="1:126">
      <c r="A2" s="1">
        <v>194970000</v>
      </c>
      <c r="B2" s="1">
        <v>196370000</v>
      </c>
      <c r="C2" s="1">
        <v>207470000</v>
      </c>
      <c r="D2" s="1">
        <v>199220000</v>
      </c>
      <c r="E2" s="1"/>
      <c r="F2" s="1">
        <f t="shared" ref="F2:F65" si="2">LOG(A2)</f>
        <v>8.2899677916867329</v>
      </c>
      <c r="G2" s="1">
        <f t="shared" ref="G2:G65" si="3">LOG(B2)</f>
        <v>8.2930751401228644</v>
      </c>
      <c r="H2" s="1">
        <f t="shared" ref="H2:H65" si="4">LOG(C2)</f>
        <v>8.3169553069450206</v>
      </c>
      <c r="I2" s="1">
        <f t="shared" ref="I2:I65" si="5">LOG(D2)</f>
        <v>8.2993329357625232</v>
      </c>
      <c r="Q2" s="1"/>
      <c r="R2" s="1">
        <v>159840000</v>
      </c>
      <c r="S2" s="1">
        <v>216760000</v>
      </c>
      <c r="T2" s="1">
        <v>215380000</v>
      </c>
      <c r="U2">
        <f t="shared" ref="U2:U65" si="6">LOG(R2)</f>
        <v>8.2036854708819078</v>
      </c>
      <c r="V2">
        <f t="shared" ref="V2:V65" si="7">LOG(S2)</f>
        <v>8.3359791423403529</v>
      </c>
      <c r="W2">
        <f t="shared" ref="W2:W65" si="8">LOG(T2)</f>
        <v>8.3332053726253434</v>
      </c>
      <c r="X2" s="1"/>
      <c r="Y2" s="1"/>
      <c r="Z2" s="1"/>
      <c r="AA2">
        <v>8.2036854708819078</v>
      </c>
      <c r="AB2">
        <v>8.3359791423403529</v>
      </c>
      <c r="AC2">
        <v>8.3332053726253434</v>
      </c>
      <c r="AD2" s="1"/>
      <c r="AE2" s="1"/>
      <c r="AF2">
        <v>8.2568620058964033</v>
      </c>
      <c r="AG2">
        <v>8.2036854708819078</v>
      </c>
      <c r="AH2">
        <v>8.1488801691282298</v>
      </c>
      <c r="AI2">
        <v>8.0921589963912677</v>
      </c>
      <c r="AJ2">
        <v>8.0313276577611301</v>
      </c>
      <c r="AK2">
        <v>7.9686837049710473</v>
      </c>
      <c r="AL2">
        <v>7.9023999966770875</v>
      </c>
      <c r="AM2">
        <v>7.8323747716375056</v>
      </c>
      <c r="AN2">
        <v>7.7596678446896306</v>
      </c>
      <c r="AO2">
        <v>7.6830380278864201</v>
      </c>
      <c r="AP2">
        <v>7.6039342647612154</v>
      </c>
      <c r="AQ2">
        <v>7.5203000815493777</v>
      </c>
      <c r="AR2">
        <v>7.433513820664543</v>
      </c>
      <c r="AS2">
        <v>7.3438220107621612</v>
      </c>
      <c r="AT2">
        <v>7.250200359678991</v>
      </c>
      <c r="AU2">
        <v>7.1573056303279659</v>
      </c>
      <c r="AV2">
        <v>7.0635209996899908</v>
      </c>
      <c r="AW2">
        <v>6.9662497060519204</v>
      </c>
      <c r="AX2">
        <v>6.8661218620458415</v>
      </c>
      <c r="AY2">
        <v>7.8817155304346009</v>
      </c>
      <c r="AZ2">
        <v>7.8047798340592918</v>
      </c>
      <c r="BA2">
        <v>7.7261564661727551</v>
      </c>
      <c r="BB2">
        <v>7.64489135895262</v>
      </c>
      <c r="BC2">
        <v>7.5610655886727125</v>
      </c>
      <c r="BD2">
        <v>7.473749657013478</v>
      </c>
      <c r="BE2">
        <v>7.3827732455867023</v>
      </c>
      <c r="BF2">
        <v>7.2884728005997825</v>
      </c>
      <c r="BG2">
        <v>7.1910316088486175</v>
      </c>
      <c r="BH2">
        <v>7.0896932087848388</v>
      </c>
      <c r="BI2">
        <v>6.9843202427824567</v>
      </c>
      <c r="BJ2">
        <v>6.8747136887577796</v>
      </c>
      <c r="BK2">
        <v>6.7601585089980896</v>
      </c>
      <c r="BL2">
        <v>6.640411864776314</v>
      </c>
      <c r="BM2">
        <v>6.5159400420933187</v>
      </c>
      <c r="BN2">
        <v>6.384048602028618</v>
      </c>
      <c r="BO2">
        <v>6.2461291256634359</v>
      </c>
      <c r="BP2">
        <v>6.1057485555269935</v>
      </c>
      <c r="BQ2">
        <v>5.9648580819475887</v>
      </c>
      <c r="BR2">
        <v>7.3396898899664773</v>
      </c>
      <c r="BS2">
        <v>7.2373929152617258</v>
      </c>
      <c r="BT2">
        <v>7.1309124421074745</v>
      </c>
      <c r="BU2">
        <v>7.0210238220315855</v>
      </c>
      <c r="BV2">
        <v>6.9076531653734357</v>
      </c>
      <c r="BW2">
        <v>6.7902006901168273</v>
      </c>
      <c r="BX2">
        <v>6.6681248887876396</v>
      </c>
      <c r="BY2">
        <v>6.5403795346701177</v>
      </c>
      <c r="BZ2">
        <v>6.4067955726682504</v>
      </c>
      <c r="CA2">
        <v>6.2699096987497613</v>
      </c>
      <c r="CB2">
        <v>6.1293353529164891</v>
      </c>
      <c r="CC2">
        <v>5.9848916977741391</v>
      </c>
      <c r="CD2">
        <v>5.8359631087739317</v>
      </c>
      <c r="CE2">
        <v>5.6825331495628308</v>
      </c>
      <c r="CF2">
        <v>5.523343191941299</v>
      </c>
      <c r="CG2">
        <v>5.3577633811239478</v>
      </c>
      <c r="CH2">
        <v>5.1889003731759118</v>
      </c>
      <c r="CI2">
        <v>5.0197807304036468</v>
      </c>
      <c r="CJ2">
        <v>4.8442223646169689</v>
      </c>
      <c r="CK2">
        <v>6.633791531273789</v>
      </c>
      <c r="CL2">
        <v>6.5424519473759766</v>
      </c>
      <c r="CM2">
        <v>6.4134841743174071</v>
      </c>
      <c r="CN2">
        <v>6.2755647150698497</v>
      </c>
      <c r="CO2">
        <v>6.1300441422876046</v>
      </c>
      <c r="CP2">
        <v>5.9802988641377226</v>
      </c>
      <c r="CQ2">
        <v>5.8264246901087553</v>
      </c>
      <c r="CR2">
        <v>5.6683486365936728</v>
      </c>
      <c r="CS2">
        <v>5.506951274030321</v>
      </c>
      <c r="CT2">
        <v>5.3422252293607908</v>
      </c>
      <c r="CU2">
        <v>5.174117981254267</v>
      </c>
      <c r="CV2">
        <v>5.0026843129897296</v>
      </c>
      <c r="CW2">
        <v>4.8276277047674334</v>
      </c>
      <c r="CX2">
        <v>4.6486331889899679</v>
      </c>
      <c r="CY2">
        <v>4.4643703012822327</v>
      </c>
      <c r="CZ2">
        <v>4.2740885414227101</v>
      </c>
      <c r="DA2">
        <v>4.0809870469108871</v>
      </c>
      <c r="DB2">
        <v>3.8864681638341612</v>
      </c>
      <c r="DC2">
        <v>3.682388790743377</v>
      </c>
      <c r="DD2">
        <v>5.8687560829763967</v>
      </c>
      <c r="DE2">
        <v>5.7776080427056913</v>
      </c>
      <c r="DF2">
        <v>5.6506959797606111</v>
      </c>
      <c r="DG2">
        <v>5.4960574176013495</v>
      </c>
      <c r="DH2">
        <v>5.3317308928154574</v>
      </c>
      <c r="DI2">
        <v>5.1617571952617274</v>
      </c>
      <c r="DJ2">
        <v>4.9883314946674266</v>
      </c>
      <c r="DK2">
        <v>4.8118229118891955</v>
      </c>
      <c r="DL2">
        <v>4.6327811206884242</v>
      </c>
      <c r="DM2">
        <v>4.4514333318378441</v>
      </c>
      <c r="DN2">
        <v>4.2678519813156051</v>
      </c>
      <c r="DO2">
        <v>4.0814553278225736</v>
      </c>
      <c r="DP2">
        <v>3.8926343513104666</v>
      </c>
      <c r="DQ2">
        <v>3.7002622773601872</v>
      </c>
      <c r="DR2">
        <v>3.5055162597857392</v>
      </c>
      <c r="DS2">
        <v>3.3061890504004259</v>
      </c>
      <c r="DT2">
        <v>3.102879434869378</v>
      </c>
      <c r="DU2">
        <v>2.8994921961381319</v>
      </c>
      <c r="DV2">
        <v>2.694526229121204</v>
      </c>
    </row>
    <row r="3" spans="1:126">
      <c r="A3" s="1">
        <v>175900000</v>
      </c>
      <c r="B3" s="1">
        <v>178170000</v>
      </c>
      <c r="C3" s="1">
        <v>188310000</v>
      </c>
      <c r="D3" s="1">
        <v>181210000</v>
      </c>
      <c r="E3" s="1"/>
      <c r="F3" s="1">
        <f t="shared" si="2"/>
        <v>8.2452658394574616</v>
      </c>
      <c r="G3" s="1">
        <f t="shared" si="3"/>
        <v>8.2508345799966847</v>
      </c>
      <c r="H3" s="1">
        <f t="shared" si="4"/>
        <v>8.2748733833703731</v>
      </c>
      <c r="I3" s="1">
        <f t="shared" si="5"/>
        <v>8.258182160366097</v>
      </c>
      <c r="Q3" s="1"/>
      <c r="R3" s="1">
        <v>140890000</v>
      </c>
      <c r="S3" s="1">
        <v>197060000</v>
      </c>
      <c r="T3" s="1">
        <v>199450000</v>
      </c>
      <c r="U3">
        <f t="shared" si="6"/>
        <v>8.1488801691282298</v>
      </c>
      <c r="V3">
        <f t="shared" si="7"/>
        <v>8.2945984784537092</v>
      </c>
      <c r="W3">
        <f t="shared" si="8"/>
        <v>8.2998340406458588</v>
      </c>
      <c r="X3" s="1"/>
      <c r="Y3" s="1"/>
      <c r="Z3" s="1"/>
      <c r="AA3">
        <v>8.1488801691282298</v>
      </c>
      <c r="AB3">
        <v>8.2945984784537092</v>
      </c>
      <c r="AC3">
        <v>8.2998340406458588</v>
      </c>
      <c r="AD3" s="1"/>
      <c r="AE3" s="1"/>
      <c r="AF3">
        <v>8.3763944420372667</v>
      </c>
      <c r="AG3">
        <v>8.3359791423403529</v>
      </c>
      <c r="AH3">
        <v>8.2945984784537092</v>
      </c>
      <c r="AI3">
        <v>8.2538224387080739</v>
      </c>
      <c r="AJ3">
        <v>8.211040405732053</v>
      </c>
      <c r="AK3">
        <v>8.1682322295134213</v>
      </c>
      <c r="AL3">
        <v>8.1230018133060238</v>
      </c>
      <c r="AM3">
        <v>8.0778037980760882</v>
      </c>
      <c r="AN3">
        <v>8.0300327049361719</v>
      </c>
      <c r="AO3">
        <v>7.9819499172444388</v>
      </c>
      <c r="AP3">
        <v>7.9326969428045535</v>
      </c>
      <c r="AQ3">
        <v>7.8811106395269883</v>
      </c>
      <c r="AR3">
        <v>7.8293552417196732</v>
      </c>
      <c r="AS3">
        <v>7.7772165120433794</v>
      </c>
      <c r="AT3">
        <v>7.7231271587956911</v>
      </c>
      <c r="AU3">
        <v>7.6697630353680282</v>
      </c>
      <c r="AV3">
        <v>7.6168009814779598</v>
      </c>
      <c r="AW3">
        <v>7.5633386704130059</v>
      </c>
      <c r="AX3">
        <v>7.5087451294695482</v>
      </c>
      <c r="AY3">
        <v>8.1170723365859772</v>
      </c>
      <c r="AZ3">
        <v>8.0649444260386183</v>
      </c>
      <c r="BA3">
        <v>8.0141843975012801</v>
      </c>
      <c r="BB3">
        <v>7.9624072223037281</v>
      </c>
      <c r="BC3">
        <v>7.9110989883507701</v>
      </c>
      <c r="BD3">
        <v>7.8577967020753388</v>
      </c>
      <c r="BE3">
        <v>7.803259043128838</v>
      </c>
      <c r="BF3">
        <v>7.7494734956264564</v>
      </c>
      <c r="BG3">
        <v>7.6930582890811605</v>
      </c>
      <c r="BH3">
        <v>7.6359057724430857</v>
      </c>
      <c r="BI3">
        <v>7.5775607299987708</v>
      </c>
      <c r="BJ3">
        <v>7.5186981469502596</v>
      </c>
      <c r="BK3">
        <v>7.4579878093017413</v>
      </c>
      <c r="BL3">
        <v>7.396181905200037</v>
      </c>
      <c r="BM3">
        <v>7.3325394468901104</v>
      </c>
      <c r="BN3">
        <v>7.2668194549091254</v>
      </c>
      <c r="BO3">
        <v>7.1990142709346197</v>
      </c>
      <c r="BP3">
        <v>7.1310088127906397</v>
      </c>
      <c r="BQ3">
        <v>7.0641209058296219</v>
      </c>
      <c r="BR3">
        <v>7.7785274759270964</v>
      </c>
      <c r="BS3">
        <v>7.712826413425117</v>
      </c>
      <c r="BT3">
        <v>7.6494906314835047</v>
      </c>
      <c r="BU3">
        <v>7.5867222975180688</v>
      </c>
      <c r="BV3">
        <v>7.5227571257978827</v>
      </c>
      <c r="BW3">
        <v>7.4587133719337437</v>
      </c>
      <c r="BX3">
        <v>7.3937857192610599</v>
      </c>
      <c r="BY3">
        <v>7.3271340649185781</v>
      </c>
      <c r="BZ3">
        <v>7.2597849455330703</v>
      </c>
      <c r="CA3">
        <v>7.1910316088486175</v>
      </c>
      <c r="CB3">
        <v>7.1207384055429426</v>
      </c>
      <c r="CC3">
        <v>7.0496443525692998</v>
      </c>
      <c r="CD3">
        <v>6.9772341768793567</v>
      </c>
      <c r="CE3">
        <v>6.9029270960172626</v>
      </c>
      <c r="CF3">
        <v>6.8265801051875865</v>
      </c>
      <c r="CG3">
        <v>6.7482268015682463</v>
      </c>
      <c r="CH3">
        <v>6.6669296163877689</v>
      </c>
      <c r="CI3">
        <v>6.5843312243675305</v>
      </c>
      <c r="CJ3">
        <v>6.5014290085945206</v>
      </c>
      <c r="CK3">
        <v>7.3968790352215565</v>
      </c>
      <c r="CL3">
        <v>7.3153404766272878</v>
      </c>
      <c r="CM3">
        <v>7.2371414273388357</v>
      </c>
      <c r="CN3">
        <v>7.1604985435223458</v>
      </c>
      <c r="CO3">
        <v>7.0841471331544481</v>
      </c>
      <c r="CP3">
        <v>7.0075770983043384</v>
      </c>
      <c r="CQ3">
        <v>6.9298581074062202</v>
      </c>
      <c r="CR3">
        <v>6.8510564466127981</v>
      </c>
      <c r="CS3">
        <v>6.7706605854514192</v>
      </c>
      <c r="CT3">
        <v>6.6890867704039234</v>
      </c>
      <c r="CU3">
        <v>6.6058327757405282</v>
      </c>
      <c r="CV3">
        <v>6.5211511646661284</v>
      </c>
      <c r="CW3">
        <v>6.4349359831617168</v>
      </c>
      <c r="CX3">
        <v>6.3461181572067975</v>
      </c>
      <c r="CY3">
        <v>6.2541854094620923</v>
      </c>
      <c r="CZ3">
        <v>6.1590254912249049</v>
      </c>
      <c r="DA3">
        <v>6.0606600739740148</v>
      </c>
      <c r="DB3">
        <v>5.9604707775342991</v>
      </c>
      <c r="DC3">
        <v>5.8598885038757995</v>
      </c>
      <c r="DD3">
        <v>7.0092808842553591</v>
      </c>
      <c r="DE3">
        <v>6.9075833245392175</v>
      </c>
      <c r="DF3">
        <v>6.8113336641128388</v>
      </c>
      <c r="DG3">
        <v>6.7208040620768559</v>
      </c>
      <c r="DH3">
        <v>6.6298579346782622</v>
      </c>
      <c r="DI3">
        <v>6.5397283057269675</v>
      </c>
      <c r="DJ3">
        <v>6.4489380878454217</v>
      </c>
      <c r="DK3">
        <v>6.3566949585411274</v>
      </c>
      <c r="DL3">
        <v>6.2627357796664862</v>
      </c>
      <c r="DM3">
        <v>6.1675536211968245</v>
      </c>
      <c r="DN3">
        <v>6.0708133597027159</v>
      </c>
      <c r="DO3">
        <v>5.9718044752908428</v>
      </c>
      <c r="DP3">
        <v>5.8706145630932376</v>
      </c>
      <c r="DQ3">
        <v>5.7666730483760844</v>
      </c>
      <c r="DR3">
        <v>5.6598116527102338</v>
      </c>
      <c r="DS3">
        <v>5.548708725234639</v>
      </c>
      <c r="DT3">
        <v>5.4349838401819381</v>
      </c>
      <c r="DU3">
        <v>5.3190018994623163</v>
      </c>
      <c r="DV3">
        <v>5.203114513644385</v>
      </c>
    </row>
    <row r="4" spans="1:126">
      <c r="A4" s="1">
        <v>158390000</v>
      </c>
      <c r="B4" s="1">
        <v>160950000</v>
      </c>
      <c r="C4" s="1">
        <v>171090000</v>
      </c>
      <c r="D4" s="1">
        <v>164110000</v>
      </c>
      <c r="E4" s="1"/>
      <c r="F4" s="1">
        <f t="shared" si="2"/>
        <v>8.1997277588070556</v>
      </c>
      <c r="G4" s="1">
        <f t="shared" si="3"/>
        <v>8.206690981021632</v>
      </c>
      <c r="H4" s="1">
        <f t="shared" si="4"/>
        <v>8.2332246263047679</v>
      </c>
      <c r="I4" s="1">
        <f t="shared" si="5"/>
        <v>8.2151350454802614</v>
      </c>
      <c r="Q4" s="1"/>
      <c r="R4" s="1">
        <v>123640000</v>
      </c>
      <c r="S4" s="1">
        <v>179400000</v>
      </c>
      <c r="T4" s="1">
        <v>184520000</v>
      </c>
      <c r="U4">
        <f t="shared" si="6"/>
        <v>8.0921589963912677</v>
      </c>
      <c r="V4">
        <f t="shared" si="7"/>
        <v>8.2538224387080739</v>
      </c>
      <c r="W4">
        <f t="shared" si="8"/>
        <v>8.2660434459362282</v>
      </c>
      <c r="X4" s="1"/>
      <c r="Y4" s="1"/>
      <c r="Z4" s="1"/>
      <c r="AA4">
        <v>8.0921589963912677</v>
      </c>
      <c r="AB4">
        <v>8.2538224387080739</v>
      </c>
      <c r="AC4">
        <v>8.2660434459362282</v>
      </c>
      <c r="AD4" s="1"/>
      <c r="AE4" s="1"/>
      <c r="AF4">
        <v>8.3672999996814035</v>
      </c>
      <c r="AG4">
        <v>8.3332053726253434</v>
      </c>
      <c r="AH4">
        <v>8.2998340406458588</v>
      </c>
      <c r="AI4">
        <v>8.2660434459362282</v>
      </c>
      <c r="AJ4">
        <v>8.2323098403279875</v>
      </c>
      <c r="AK4">
        <v>8.1986845730771432</v>
      </c>
      <c r="AL4">
        <v>8.1642040993240332</v>
      </c>
      <c r="AM4">
        <v>8.1298509507889101</v>
      </c>
      <c r="AN4">
        <v>8.0939117410493786</v>
      </c>
      <c r="AO4">
        <v>8.0573617629850389</v>
      </c>
      <c r="AP4">
        <v>8.0202783941119282</v>
      </c>
      <c r="AQ4">
        <v>7.9849636387997869</v>
      </c>
      <c r="AR4">
        <v>7.9461377297960629</v>
      </c>
      <c r="AS4">
        <v>7.9090315641772948</v>
      </c>
      <c r="AT4">
        <v>7.8731461513282559</v>
      </c>
      <c r="AU4">
        <v>7.8309028892484793</v>
      </c>
      <c r="AV4">
        <v>7.7932664017413886</v>
      </c>
      <c r="AW4">
        <v>7.7547381082614368</v>
      </c>
      <c r="AX4">
        <v>7.7169710754098535</v>
      </c>
      <c r="AY4">
        <v>8.1605285538517567</v>
      </c>
      <c r="AZ4">
        <v>8.1207055156582744</v>
      </c>
      <c r="BA4">
        <v>8.0808789103418164</v>
      </c>
      <c r="BB4">
        <v>8.0426936181786424</v>
      </c>
      <c r="BC4">
        <v>8.0036759025487836</v>
      </c>
      <c r="BD4">
        <v>7.9649569591305065</v>
      </c>
      <c r="BE4">
        <v>7.926157163015576</v>
      </c>
      <c r="BF4">
        <v>7.8864963653239339</v>
      </c>
      <c r="BG4">
        <v>7.8465103004633914</v>
      </c>
      <c r="BH4">
        <v>7.8064920110178742</v>
      </c>
      <c r="BI4">
        <v>7.7655120911726288</v>
      </c>
      <c r="BJ4">
        <v>7.7243414185378851</v>
      </c>
      <c r="BK4">
        <v>7.6822082747144655</v>
      </c>
      <c r="BL4">
        <v>7.6402528007546104</v>
      </c>
      <c r="BM4">
        <v>7.5971025620238164</v>
      </c>
      <c r="BN4">
        <v>7.5516207543641736</v>
      </c>
      <c r="BO4">
        <v>7.5065185616172503</v>
      </c>
      <c r="BP4">
        <v>7.4602812781779111</v>
      </c>
      <c r="BQ4">
        <v>7.4153573617237578</v>
      </c>
      <c r="BR4">
        <v>7.903540333939814</v>
      </c>
      <c r="BS4">
        <v>7.8588919470259837</v>
      </c>
      <c r="BT4">
        <v>7.8146404145666377</v>
      </c>
      <c r="BU4">
        <v>7.7703953944304152</v>
      </c>
      <c r="BV4">
        <v>7.7268168290342238</v>
      </c>
      <c r="BW4">
        <v>7.6827135306348922</v>
      </c>
      <c r="BX4">
        <v>7.6381097074649125</v>
      </c>
      <c r="BY4">
        <v>7.5933303805230619</v>
      </c>
      <c r="BZ4">
        <v>7.549040065083469</v>
      </c>
      <c r="CA4">
        <v>7.5024953999125508</v>
      </c>
      <c r="CB4">
        <v>7.4560318318952339</v>
      </c>
      <c r="CC4">
        <v>7.409392030619153</v>
      </c>
      <c r="CD4">
        <v>7.3613689227435968</v>
      </c>
      <c r="CE4">
        <v>7.3130231103232379</v>
      </c>
      <c r="CF4">
        <v>7.2636597352174652</v>
      </c>
      <c r="CG4">
        <v>7.2125870781238941</v>
      </c>
      <c r="CH4">
        <v>7.159597267987408</v>
      </c>
      <c r="CI4">
        <v>7.1063609088067503</v>
      </c>
      <c r="CJ4">
        <v>7.0555312250508981</v>
      </c>
      <c r="CK4">
        <v>7.627427309011094</v>
      </c>
      <c r="CL4">
        <v>7.5797607384109629</v>
      </c>
      <c r="CM4">
        <v>7.5312489355513623</v>
      </c>
      <c r="CN4">
        <v>7.4820871418264856</v>
      </c>
      <c r="CO4">
        <v>7.4330974769679878</v>
      </c>
      <c r="CP4">
        <v>7.3838153659804311</v>
      </c>
      <c r="CQ4">
        <v>7.3335681749239878</v>
      </c>
      <c r="CR4">
        <v>7.2844758530053211</v>
      </c>
      <c r="CS4">
        <v>7.2329707123113893</v>
      </c>
      <c r="CT4">
        <v>7.1813575920284505</v>
      </c>
      <c r="CU4">
        <v>7.1294320741555746</v>
      </c>
      <c r="CV4">
        <v>7.0765676304449379</v>
      </c>
      <c r="CW4">
        <v>7.0226345399441188</v>
      </c>
      <c r="CX4">
        <v>6.9674918138183823</v>
      </c>
      <c r="CY4">
        <v>6.912429320222425</v>
      </c>
      <c r="CZ4">
        <v>6.8546824696374555</v>
      </c>
      <c r="DA4">
        <v>6.7966159568849092</v>
      </c>
      <c r="DB4">
        <v>6.7360218115032708</v>
      </c>
      <c r="DC4">
        <v>6.676812452905259</v>
      </c>
      <c r="DD4">
        <v>7.3497242226343973</v>
      </c>
      <c r="DE4">
        <v>7.3019843940704394</v>
      </c>
      <c r="DF4">
        <v>7.2476296206791142</v>
      </c>
      <c r="DG4">
        <v>7.1935419885662171</v>
      </c>
      <c r="DH4">
        <v>7.1391861804161287</v>
      </c>
      <c r="DI4">
        <v>7.0849692884749871</v>
      </c>
      <c r="DJ4">
        <v>7.0291807889075466</v>
      </c>
      <c r="DK4">
        <v>6.9738433877063919</v>
      </c>
      <c r="DL4">
        <v>6.918486421129435</v>
      </c>
      <c r="DM4">
        <v>6.859654578480578</v>
      </c>
      <c r="DN4">
        <v>6.8020618567345643</v>
      </c>
      <c r="DO4">
        <v>6.7431490094091409</v>
      </c>
      <c r="DP4">
        <v>6.682244383923317</v>
      </c>
      <c r="DQ4">
        <v>6.6223072981599413</v>
      </c>
      <c r="DR4">
        <v>6.5598826963062846</v>
      </c>
      <c r="DS4">
        <v>6.494460719390827</v>
      </c>
      <c r="DT4">
        <v>6.4291868449047129</v>
      </c>
      <c r="DU4">
        <v>6.3624447739410543</v>
      </c>
      <c r="DV4">
        <v>6.2963360546020466</v>
      </c>
    </row>
    <row r="5" spans="1:126">
      <c r="A5" s="1">
        <v>141760000</v>
      </c>
      <c r="B5" s="1">
        <v>145000000</v>
      </c>
      <c r="C5" s="1">
        <v>154620000</v>
      </c>
      <c r="D5" s="1">
        <v>148660000</v>
      </c>
      <c r="E5" s="1"/>
      <c r="F5" s="1">
        <f t="shared" si="2"/>
        <v>8.1515537045429749</v>
      </c>
      <c r="G5" s="1">
        <f t="shared" si="3"/>
        <v>8.1613680022349744</v>
      </c>
      <c r="H5" s="1">
        <f t="shared" si="4"/>
        <v>8.1892656689345475</v>
      </c>
      <c r="I5" s="1">
        <f t="shared" si="5"/>
        <v>8.1721941284669306</v>
      </c>
      <c r="Q5" s="1"/>
      <c r="R5" s="1">
        <v>107480000</v>
      </c>
      <c r="S5" s="1">
        <v>162570000</v>
      </c>
      <c r="T5" s="1">
        <v>170730000</v>
      </c>
      <c r="U5">
        <f t="shared" si="6"/>
        <v>8.0313276577611301</v>
      </c>
      <c r="V5">
        <f t="shared" si="7"/>
        <v>8.211040405732053</v>
      </c>
      <c r="W5">
        <f t="shared" si="8"/>
        <v>8.2323098403279875</v>
      </c>
      <c r="AA5">
        <v>8.0313276577611301</v>
      </c>
      <c r="AB5">
        <v>8.211040405732053</v>
      </c>
      <c r="AC5">
        <v>8.2323098403279875</v>
      </c>
    </row>
    <row r="6" spans="1:126">
      <c r="A6" s="1">
        <v>126730000</v>
      </c>
      <c r="B6" s="1">
        <v>130100000</v>
      </c>
      <c r="C6" s="1">
        <v>139200000</v>
      </c>
      <c r="D6" s="1">
        <v>134160000</v>
      </c>
      <c r="E6" s="1"/>
      <c r="F6" s="1">
        <f t="shared" si="2"/>
        <v>8.1028794348693776</v>
      </c>
      <c r="G6" s="1">
        <f t="shared" si="3"/>
        <v>8.1142772965615855</v>
      </c>
      <c r="H6" s="1">
        <f t="shared" si="4"/>
        <v>8.1436392352745433</v>
      </c>
      <c r="I6" s="1">
        <f t="shared" si="5"/>
        <v>8.1276230495980286</v>
      </c>
      <c r="Q6" s="1"/>
      <c r="R6" s="1">
        <v>93043000</v>
      </c>
      <c r="S6" s="1">
        <v>147310000</v>
      </c>
      <c r="T6" s="1">
        <v>158010000</v>
      </c>
      <c r="U6">
        <f t="shared" si="6"/>
        <v>7.9686837049710473</v>
      </c>
      <c r="V6">
        <f t="shared" si="7"/>
        <v>8.1682322295134213</v>
      </c>
      <c r="W6">
        <f t="shared" si="8"/>
        <v>8.1986845730771432</v>
      </c>
      <c r="AA6">
        <v>7.9686837049710473</v>
      </c>
      <c r="AB6">
        <v>8.1682322295134213</v>
      </c>
      <c r="AC6">
        <v>8.1986845730771432</v>
      </c>
    </row>
    <row r="7" spans="1:126">
      <c r="A7" s="1">
        <v>112590000</v>
      </c>
      <c r="B7" s="1">
        <v>116330000</v>
      </c>
      <c r="C7" s="1">
        <v>124950000</v>
      </c>
      <c r="D7" s="1">
        <v>120610000</v>
      </c>
      <c r="E7" s="1"/>
      <c r="F7" s="1">
        <f t="shared" si="2"/>
        <v>8.0514998191327454</v>
      </c>
      <c r="G7" s="1">
        <f t="shared" si="3"/>
        <v>8.0656917280932703</v>
      </c>
      <c r="H7" s="1">
        <f t="shared" si="4"/>
        <v>8.0967362604624693</v>
      </c>
      <c r="I7" s="1">
        <f t="shared" si="5"/>
        <v>8.0813833174622847</v>
      </c>
      <c r="Q7" s="1"/>
      <c r="R7" s="1">
        <v>79873000</v>
      </c>
      <c r="S7" s="1">
        <v>132740000</v>
      </c>
      <c r="T7" s="1">
        <v>145950000</v>
      </c>
      <c r="U7">
        <f t="shared" si="6"/>
        <v>7.9023999966770875</v>
      </c>
      <c r="V7">
        <f t="shared" si="7"/>
        <v>8.1230018133060238</v>
      </c>
      <c r="W7">
        <f t="shared" si="8"/>
        <v>8.1642040993240332</v>
      </c>
      <c r="AA7">
        <v>7.9023999966770875</v>
      </c>
      <c r="AB7">
        <v>8.1230018133060238</v>
      </c>
      <c r="AC7">
        <v>8.1642040993240332</v>
      </c>
    </row>
    <row r="8" spans="1:126">
      <c r="A8" s="1">
        <v>99559000</v>
      </c>
      <c r="B8" s="1">
        <v>103970000</v>
      </c>
      <c r="C8" s="1">
        <v>111940000</v>
      </c>
      <c r="D8" s="1">
        <v>108150000</v>
      </c>
      <c r="E8" s="1"/>
      <c r="F8" s="1">
        <f t="shared" si="2"/>
        <v>7.9980805257764214</v>
      </c>
      <c r="G8" s="1">
        <f t="shared" si="3"/>
        <v>8.0169080439720748</v>
      </c>
      <c r="H8" s="1">
        <f t="shared" si="4"/>
        <v>8.0489853025707117</v>
      </c>
      <c r="I8" s="1">
        <f t="shared" si="5"/>
        <v>8.0340265237751094</v>
      </c>
      <c r="Q8" s="1"/>
      <c r="R8" s="1">
        <v>67979000</v>
      </c>
      <c r="S8" s="1">
        <v>119620000</v>
      </c>
      <c r="T8" s="1">
        <v>134850000</v>
      </c>
      <c r="U8">
        <f t="shared" si="6"/>
        <v>7.8323747716375056</v>
      </c>
      <c r="V8">
        <f t="shared" si="7"/>
        <v>8.0778037980760882</v>
      </c>
      <c r="W8">
        <f t="shared" si="8"/>
        <v>8.1298509507889101</v>
      </c>
      <c r="AA8">
        <v>7.8323747716375056</v>
      </c>
      <c r="AB8">
        <v>8.0778037980760882</v>
      </c>
      <c r="AC8">
        <v>8.1298509507889101</v>
      </c>
    </row>
    <row r="9" spans="1:126">
      <c r="A9" s="1">
        <v>87710000</v>
      </c>
      <c r="B9" s="1">
        <v>92144000</v>
      </c>
      <c r="C9" s="1">
        <v>99853000</v>
      </c>
      <c r="D9" s="1">
        <v>96461000</v>
      </c>
      <c r="E9" s="1"/>
      <c r="F9" s="1">
        <f t="shared" si="2"/>
        <v>7.9430491110084072</v>
      </c>
      <c r="G9" s="1">
        <f t="shared" si="3"/>
        <v>7.9644670611858315</v>
      </c>
      <c r="H9" s="1">
        <f t="shared" si="4"/>
        <v>7.9993611174177728</v>
      </c>
      <c r="I9" s="1">
        <f t="shared" si="5"/>
        <v>7.9843517598897282</v>
      </c>
      <c r="Q9" s="1"/>
      <c r="R9" s="1">
        <v>57500000</v>
      </c>
      <c r="S9" s="1">
        <v>107160000</v>
      </c>
      <c r="T9" s="1">
        <v>124140000</v>
      </c>
      <c r="U9">
        <f t="shared" si="6"/>
        <v>7.7596678446896306</v>
      </c>
      <c r="V9">
        <f t="shared" si="7"/>
        <v>8.0300327049361719</v>
      </c>
      <c r="W9">
        <f t="shared" si="8"/>
        <v>8.0939117410493786</v>
      </c>
      <c r="AA9">
        <v>7.7596678446896306</v>
      </c>
      <c r="AB9">
        <v>8.0300327049361719</v>
      </c>
      <c r="AC9">
        <v>8.0939117410493786</v>
      </c>
    </row>
    <row r="10" spans="1:126">
      <c r="A10" s="1">
        <v>76958000</v>
      </c>
      <c r="B10" s="1">
        <v>81158000</v>
      </c>
      <c r="C10" s="1">
        <v>88795000</v>
      </c>
      <c r="D10" s="1">
        <v>85908000</v>
      </c>
      <c r="E10" s="1"/>
      <c r="F10" s="1">
        <f t="shared" si="2"/>
        <v>7.8862537726439683</v>
      </c>
      <c r="G10" s="1">
        <f t="shared" si="3"/>
        <v>7.9093313360490098</v>
      </c>
      <c r="H10" s="1">
        <f t="shared" si="4"/>
        <v>7.9483885115720065</v>
      </c>
      <c r="I10" s="1">
        <f t="shared" si="5"/>
        <v>7.9340336084654588</v>
      </c>
      <c r="Q10" s="1"/>
      <c r="R10" s="1">
        <v>48199000</v>
      </c>
      <c r="S10" s="1">
        <v>95929000</v>
      </c>
      <c r="T10" s="1">
        <v>114120000</v>
      </c>
      <c r="U10">
        <f t="shared" si="6"/>
        <v>7.6830380278864201</v>
      </c>
      <c r="V10">
        <f t="shared" si="7"/>
        <v>7.9819499172444388</v>
      </c>
      <c r="W10">
        <f t="shared" si="8"/>
        <v>8.0573617629850389</v>
      </c>
      <c r="AA10">
        <v>7.6830380278864201</v>
      </c>
      <c r="AB10">
        <v>7.9819499172444388</v>
      </c>
      <c r="AC10">
        <v>8.0573617629850389</v>
      </c>
    </row>
    <row r="11" spans="1:126">
      <c r="A11" s="1">
        <v>67167000</v>
      </c>
      <c r="B11" s="1">
        <v>71607000</v>
      </c>
      <c r="C11" s="1">
        <v>78619000</v>
      </c>
      <c r="D11" s="1">
        <v>76295000</v>
      </c>
      <c r="E11" s="1"/>
      <c r="F11" s="1">
        <f t="shared" si="2"/>
        <v>7.8271559510597202</v>
      </c>
      <c r="G11" s="1">
        <f t="shared" si="3"/>
        <v>7.8549554791902114</v>
      </c>
      <c r="H11" s="1">
        <f t="shared" si="4"/>
        <v>7.8955275154794418</v>
      </c>
      <c r="I11" s="1">
        <f t="shared" si="5"/>
        <v>7.8824960773577404</v>
      </c>
      <c r="Q11" s="1"/>
      <c r="R11" s="1">
        <v>40173000</v>
      </c>
      <c r="S11" s="1">
        <v>85644000</v>
      </c>
      <c r="T11" s="1">
        <v>104780000</v>
      </c>
      <c r="U11">
        <f t="shared" si="6"/>
        <v>7.6039342647612154</v>
      </c>
      <c r="V11">
        <f t="shared" si="7"/>
        <v>7.9326969428045535</v>
      </c>
      <c r="W11">
        <f t="shared" si="8"/>
        <v>8.0202783941119282</v>
      </c>
      <c r="AA11">
        <v>7.6039342647612154</v>
      </c>
      <c r="AB11">
        <v>7.9326969428045535</v>
      </c>
      <c r="AC11">
        <v>8.0202783941119282</v>
      </c>
    </row>
    <row r="12" spans="1:126">
      <c r="A12" s="1">
        <v>58274000</v>
      </c>
      <c r="B12" s="1">
        <v>62602000</v>
      </c>
      <c r="C12" s="1">
        <v>69141000</v>
      </c>
      <c r="D12" s="1">
        <v>67360000</v>
      </c>
      <c r="E12" s="1"/>
      <c r="F12" s="1">
        <f t="shared" si="2"/>
        <v>7.7654748296279088</v>
      </c>
      <c r="G12" s="1">
        <f t="shared" si="3"/>
        <v>7.7965882082118494</v>
      </c>
      <c r="H12" s="1">
        <f t="shared" si="4"/>
        <v>7.8397356565390641</v>
      </c>
      <c r="I12" s="1">
        <f t="shared" si="5"/>
        <v>7.8284020784915933</v>
      </c>
      <c r="Q12" s="1"/>
      <c r="R12" s="1">
        <v>33136000</v>
      </c>
      <c r="S12" s="1">
        <v>76052000</v>
      </c>
      <c r="T12" s="1">
        <v>96597000</v>
      </c>
      <c r="U12">
        <f t="shared" si="6"/>
        <v>7.5203000815493777</v>
      </c>
      <c r="V12">
        <f t="shared" si="7"/>
        <v>7.8811106395269883</v>
      </c>
      <c r="W12">
        <f t="shared" si="8"/>
        <v>7.9849636387997869</v>
      </c>
      <c r="AA12">
        <v>7.5203000815493777</v>
      </c>
      <c r="AB12">
        <v>7.8811106395269883</v>
      </c>
      <c r="AC12">
        <v>7.9849636387997869</v>
      </c>
    </row>
    <row r="13" spans="1:126">
      <c r="A13" s="1">
        <v>50288000</v>
      </c>
      <c r="B13" s="1">
        <v>54863000</v>
      </c>
      <c r="C13" s="1">
        <v>60714000</v>
      </c>
      <c r="D13" s="1">
        <v>59342000</v>
      </c>
      <c r="E13" s="1"/>
      <c r="F13" s="1">
        <f t="shared" si="2"/>
        <v>7.7014643636735052</v>
      </c>
      <c r="G13" s="1">
        <f t="shared" si="3"/>
        <v>7.7392795518617143</v>
      </c>
      <c r="H13" s="1">
        <f t="shared" si="4"/>
        <v>7.7832888462925078</v>
      </c>
      <c r="I13" s="1">
        <f t="shared" si="5"/>
        <v>7.7733621792293341</v>
      </c>
      <c r="Q13" s="1"/>
      <c r="R13" s="1">
        <v>27134000</v>
      </c>
      <c r="S13" s="1">
        <v>67508000</v>
      </c>
      <c r="T13" s="1">
        <v>88336000</v>
      </c>
      <c r="U13">
        <f t="shared" si="6"/>
        <v>7.433513820664543</v>
      </c>
      <c r="V13">
        <f t="shared" si="7"/>
        <v>7.8293552417196732</v>
      </c>
      <c r="W13">
        <f t="shared" si="8"/>
        <v>7.9461377297960629</v>
      </c>
      <c r="AA13">
        <v>7.433513820664543</v>
      </c>
      <c r="AB13">
        <v>7.8293552417196732</v>
      </c>
      <c r="AC13">
        <v>7.9461377297960629</v>
      </c>
    </row>
    <row r="14" spans="1:126">
      <c r="A14" s="1">
        <v>43304000</v>
      </c>
      <c r="B14" s="1">
        <v>47757000</v>
      </c>
      <c r="C14" s="1">
        <v>52979000</v>
      </c>
      <c r="D14" s="1">
        <v>52053000</v>
      </c>
      <c r="E14" s="1"/>
      <c r="F14" s="1">
        <f t="shared" si="2"/>
        <v>7.6365280140830052</v>
      </c>
      <c r="G14" s="1">
        <f t="shared" si="3"/>
        <v>7.6790370374603594</v>
      </c>
      <c r="H14" s="1">
        <f t="shared" si="4"/>
        <v>7.7241037565550092</v>
      </c>
      <c r="I14" s="1">
        <f t="shared" si="5"/>
        <v>7.7164457645074593</v>
      </c>
      <c r="Q14" s="1"/>
      <c r="R14" s="1">
        <v>22071000</v>
      </c>
      <c r="S14" s="1">
        <v>59871000</v>
      </c>
      <c r="T14" s="1">
        <v>81102000</v>
      </c>
      <c r="U14">
        <f t="shared" si="6"/>
        <v>7.3438220107621612</v>
      </c>
      <c r="V14">
        <f t="shared" si="7"/>
        <v>7.7772165120433794</v>
      </c>
      <c r="W14">
        <f t="shared" si="8"/>
        <v>7.9090315641772948</v>
      </c>
      <c r="AA14">
        <v>7.3438220107621612</v>
      </c>
      <c r="AB14">
        <v>7.7772165120433794</v>
      </c>
      <c r="AC14">
        <v>7.9090315641772948</v>
      </c>
    </row>
    <row r="15" spans="1:126">
      <c r="A15" s="1">
        <v>37123000</v>
      </c>
      <c r="B15" s="1">
        <v>41293000</v>
      </c>
      <c r="C15" s="1">
        <v>46203000</v>
      </c>
      <c r="D15" s="1">
        <v>45437000</v>
      </c>
      <c r="E15" s="1"/>
      <c r="F15" s="1">
        <f t="shared" si="2"/>
        <v>7.5696430653593163</v>
      </c>
      <c r="G15" s="1">
        <f t="shared" si="3"/>
        <v>7.6158764361834042</v>
      </c>
      <c r="H15" s="1">
        <f t="shared" si="4"/>
        <v>7.6646701755809339</v>
      </c>
      <c r="I15" s="1">
        <f t="shared" si="5"/>
        <v>7.6574096491453805</v>
      </c>
      <c r="Q15" s="1"/>
      <c r="R15" s="1">
        <v>17791000</v>
      </c>
      <c r="S15" s="1">
        <v>52860000</v>
      </c>
      <c r="T15" s="1">
        <v>74670000</v>
      </c>
      <c r="U15">
        <f t="shared" si="6"/>
        <v>7.250200359678991</v>
      </c>
      <c r="V15">
        <f t="shared" si="7"/>
        <v>7.7231271587956911</v>
      </c>
      <c r="W15">
        <f t="shared" si="8"/>
        <v>7.8731461513282559</v>
      </c>
      <c r="AA15">
        <v>7.250200359678991</v>
      </c>
      <c r="AB15">
        <v>7.7231271587956911</v>
      </c>
      <c r="AC15">
        <v>7.8731461513282559</v>
      </c>
    </row>
    <row r="16" spans="1:126">
      <c r="A16" s="1">
        <v>31677000</v>
      </c>
      <c r="B16" s="1">
        <v>35753000</v>
      </c>
      <c r="C16" s="1">
        <v>40338000</v>
      </c>
      <c r="D16" s="1">
        <v>39663000</v>
      </c>
      <c r="E16" s="1"/>
      <c r="F16" s="1">
        <f t="shared" si="2"/>
        <v>7.5007440445986688</v>
      </c>
      <c r="G16" s="1">
        <f t="shared" si="3"/>
        <v>7.5533124889002412</v>
      </c>
      <c r="H16" s="1">
        <f t="shared" si="4"/>
        <v>7.6057143616383671</v>
      </c>
      <c r="I16" s="1">
        <f t="shared" si="5"/>
        <v>7.5983855599492438</v>
      </c>
      <c r="Q16" s="1"/>
      <c r="R16" s="1">
        <v>14365000</v>
      </c>
      <c r="S16" s="1">
        <v>46748000</v>
      </c>
      <c r="T16" s="1">
        <v>67749000</v>
      </c>
      <c r="U16">
        <f t="shared" si="6"/>
        <v>7.1573056303279659</v>
      </c>
      <c r="V16">
        <f t="shared" si="7"/>
        <v>7.6697630353680282</v>
      </c>
      <c r="W16">
        <f t="shared" si="8"/>
        <v>7.8309028892484793</v>
      </c>
      <c r="AA16">
        <v>7.1573056303279659</v>
      </c>
      <c r="AB16">
        <v>7.6697630353680282</v>
      </c>
      <c r="AC16">
        <v>7.8309028892484793</v>
      </c>
    </row>
    <row r="17" spans="1:29">
      <c r="A17" s="1">
        <v>27137000</v>
      </c>
      <c r="B17" s="1">
        <v>31055000</v>
      </c>
      <c r="C17" s="1">
        <v>35106000</v>
      </c>
      <c r="D17" s="1">
        <v>34712000</v>
      </c>
      <c r="E17" s="1"/>
      <c r="F17" s="1">
        <f t="shared" si="2"/>
        <v>7.4335618346479615</v>
      </c>
      <c r="G17" s="1">
        <f t="shared" si="3"/>
        <v>7.4921315335815697</v>
      </c>
      <c r="H17" s="1">
        <f t="shared" si="4"/>
        <v>7.5453813484943622</v>
      </c>
      <c r="I17" s="1">
        <f t="shared" si="5"/>
        <v>7.5404796371211553</v>
      </c>
      <c r="Q17" s="1"/>
      <c r="R17" s="1">
        <v>11575000</v>
      </c>
      <c r="S17" s="1">
        <v>41381000</v>
      </c>
      <c r="T17" s="1">
        <v>62125000</v>
      </c>
      <c r="U17">
        <f t="shared" si="6"/>
        <v>7.0635209996899908</v>
      </c>
      <c r="V17">
        <f t="shared" si="7"/>
        <v>7.6168009814779598</v>
      </c>
      <c r="W17">
        <f t="shared" si="8"/>
        <v>7.7932664017413886</v>
      </c>
      <c r="AA17">
        <v>7.0635209996899908</v>
      </c>
      <c r="AB17">
        <v>7.6168009814779598</v>
      </c>
      <c r="AC17">
        <v>7.7932664017413886</v>
      </c>
    </row>
    <row r="18" spans="1:29">
      <c r="A18" s="1">
        <v>23117000</v>
      </c>
      <c r="B18" s="1">
        <v>26864000</v>
      </c>
      <c r="C18" s="1">
        <v>30434000</v>
      </c>
      <c r="D18" s="1">
        <v>30292000</v>
      </c>
      <c r="E18" s="1"/>
      <c r="F18" s="1">
        <f t="shared" si="2"/>
        <v>7.3639314730018368</v>
      </c>
      <c r="G18" s="1">
        <f t="shared" si="3"/>
        <v>7.429170678793974</v>
      </c>
      <c r="H18" s="1">
        <f t="shared" si="4"/>
        <v>7.483359036280687</v>
      </c>
      <c r="I18" s="1">
        <f t="shared" si="5"/>
        <v>7.4813279481525754</v>
      </c>
      <c r="Q18" s="1"/>
      <c r="R18" s="1">
        <v>9252300</v>
      </c>
      <c r="S18" s="1">
        <v>36588000</v>
      </c>
      <c r="T18" s="1">
        <v>56851000</v>
      </c>
      <c r="U18">
        <f t="shared" si="6"/>
        <v>6.9662497060519204</v>
      </c>
      <c r="V18">
        <f t="shared" si="7"/>
        <v>7.5633386704130059</v>
      </c>
      <c r="W18">
        <f t="shared" si="8"/>
        <v>7.7547381082614368</v>
      </c>
      <c r="AA18">
        <v>6.9662497060519204</v>
      </c>
      <c r="AB18">
        <v>7.5633386704130059</v>
      </c>
      <c r="AC18">
        <v>7.7547381082614368</v>
      </c>
    </row>
    <row r="19" spans="1:29">
      <c r="A19" s="1">
        <v>19630000</v>
      </c>
      <c r="B19" s="1">
        <v>23122000</v>
      </c>
      <c r="C19" s="1">
        <v>26334000</v>
      </c>
      <c r="D19" s="1">
        <v>26394000</v>
      </c>
      <c r="E19" s="1"/>
      <c r="F19" s="1">
        <f t="shared" si="2"/>
        <v>7.2929202996000058</v>
      </c>
      <c r="G19" s="1">
        <f t="shared" si="3"/>
        <v>7.3640253968504483</v>
      </c>
      <c r="H19" s="1">
        <f t="shared" si="4"/>
        <v>7.4205168312286167</v>
      </c>
      <c r="I19" s="1">
        <f t="shared" si="5"/>
        <v>7.4215052123605068</v>
      </c>
      <c r="Q19" s="1"/>
      <c r="R19" s="1">
        <v>7347200</v>
      </c>
      <c r="S19" s="1">
        <v>32266000</v>
      </c>
      <c r="T19" s="1">
        <v>52116000</v>
      </c>
      <c r="U19">
        <f t="shared" si="6"/>
        <v>6.8661218620458415</v>
      </c>
      <c r="V19">
        <f t="shared" si="7"/>
        <v>7.5087451294695482</v>
      </c>
      <c r="W19">
        <f t="shared" si="8"/>
        <v>7.7169710754098535</v>
      </c>
      <c r="AA19">
        <v>6.8661218620458415</v>
      </c>
      <c r="AB19">
        <v>7.5087451294695482</v>
      </c>
      <c r="AC19">
        <v>7.7169710754098535</v>
      </c>
    </row>
    <row r="20" spans="1:29">
      <c r="A20" s="1">
        <v>109510000</v>
      </c>
      <c r="B20" s="1">
        <v>114480000</v>
      </c>
      <c r="C20" s="1">
        <v>121450000</v>
      </c>
      <c r="D20" s="1">
        <v>119160000</v>
      </c>
      <c r="E20" s="1"/>
      <c r="F20" s="1">
        <f t="shared" si="2"/>
        <v>8.039453778961736</v>
      </c>
      <c r="G20" s="1">
        <f t="shared" si="3"/>
        <v>8.0587296207517198</v>
      </c>
      <c r="H20" s="1">
        <f t="shared" si="4"/>
        <v>8.0843975191411488</v>
      </c>
      <c r="I20" s="1">
        <f t="shared" si="5"/>
        <v>8.0761304945430066</v>
      </c>
      <c r="Q20" s="1"/>
      <c r="R20" s="1">
        <v>76158000</v>
      </c>
      <c r="S20" s="1">
        <v>130940000</v>
      </c>
      <c r="T20" s="1">
        <v>144720000</v>
      </c>
      <c r="U20">
        <f t="shared" si="6"/>
        <v>7.8817155304346009</v>
      </c>
      <c r="V20">
        <f t="shared" si="7"/>
        <v>8.1170723365859772</v>
      </c>
      <c r="W20">
        <f t="shared" si="8"/>
        <v>8.1605285538517567</v>
      </c>
      <c r="AA20">
        <v>7.8817155304346009</v>
      </c>
      <c r="AB20">
        <v>8.1170723365859772</v>
      </c>
      <c r="AC20">
        <v>8.1605285538517567</v>
      </c>
    </row>
    <row r="21" spans="1:29">
      <c r="A21" s="1">
        <v>95400000</v>
      </c>
      <c r="B21" s="1">
        <v>100430000</v>
      </c>
      <c r="C21" s="1">
        <v>107030000</v>
      </c>
      <c r="D21" s="1">
        <v>105790000</v>
      </c>
      <c r="E21" s="1"/>
      <c r="F21" s="1">
        <f t="shared" si="2"/>
        <v>7.9795483747040947</v>
      </c>
      <c r="G21" s="1">
        <f t="shared" si="3"/>
        <v>8.0018634626925245</v>
      </c>
      <c r="H21" s="1">
        <f t="shared" si="4"/>
        <v>8.0295055254265773</v>
      </c>
      <c r="I21" s="1">
        <f t="shared" si="5"/>
        <v>8.0244446171313495</v>
      </c>
      <c r="Q21" s="1"/>
      <c r="R21" s="1">
        <v>63794000</v>
      </c>
      <c r="S21" s="1">
        <v>116130000</v>
      </c>
      <c r="T21" s="1">
        <v>132040000</v>
      </c>
      <c r="U21">
        <f t="shared" si="6"/>
        <v>7.8047798340592918</v>
      </c>
      <c r="V21">
        <f t="shared" si="7"/>
        <v>8.0649444260386183</v>
      </c>
      <c r="W21">
        <f t="shared" si="8"/>
        <v>8.1207055156582744</v>
      </c>
      <c r="AA21">
        <v>7.8047798340592918</v>
      </c>
      <c r="AB21">
        <v>8.0649444260386183</v>
      </c>
      <c r="AC21">
        <v>8.1207055156582744</v>
      </c>
    </row>
    <row r="22" spans="1:29">
      <c r="A22" s="1">
        <v>83080000</v>
      </c>
      <c r="B22" s="1">
        <v>88209000</v>
      </c>
      <c r="C22" s="1">
        <v>94456000</v>
      </c>
      <c r="D22" s="1">
        <v>93746000</v>
      </c>
      <c r="E22" s="1"/>
      <c r="F22" s="1">
        <f t="shared" si="2"/>
        <v>7.9194964878630616</v>
      </c>
      <c r="G22" s="1">
        <f t="shared" si="3"/>
        <v>7.9455128986344246</v>
      </c>
      <c r="H22" s="1">
        <f t="shared" si="4"/>
        <v>7.9752295502316839</v>
      </c>
      <c r="I22" s="1">
        <f t="shared" si="5"/>
        <v>7.9719527461065463</v>
      </c>
      <c r="Q22" s="1"/>
      <c r="R22" s="1">
        <v>53230000</v>
      </c>
      <c r="S22" s="1">
        <v>103320000</v>
      </c>
      <c r="T22" s="1">
        <v>120470000</v>
      </c>
      <c r="U22">
        <f t="shared" si="6"/>
        <v>7.7261564661727551</v>
      </c>
      <c r="V22">
        <f t="shared" si="7"/>
        <v>8.0141843975012801</v>
      </c>
      <c r="W22">
        <f t="shared" si="8"/>
        <v>8.0808789103418164</v>
      </c>
      <c r="AA22">
        <v>7.7261564661727551</v>
      </c>
      <c r="AB22">
        <v>8.0141843975012801</v>
      </c>
      <c r="AC22">
        <v>8.0808789103418164</v>
      </c>
    </row>
    <row r="23" spans="1:29">
      <c r="A23" s="1">
        <v>72214000</v>
      </c>
      <c r="B23" s="1">
        <v>77330000</v>
      </c>
      <c r="C23" s="1">
        <v>83292000</v>
      </c>
      <c r="D23" s="1">
        <v>82819000</v>
      </c>
      <c r="E23" s="1"/>
      <c r="F23" s="1">
        <f t="shared" si="2"/>
        <v>7.8586214016324822</v>
      </c>
      <c r="G23" s="1">
        <f t="shared" si="3"/>
        <v>7.8883480101780492</v>
      </c>
      <c r="H23" s="1">
        <f t="shared" si="4"/>
        <v>7.9206032904499839</v>
      </c>
      <c r="I23" s="1">
        <f t="shared" si="5"/>
        <v>7.9181299822988898</v>
      </c>
      <c r="Q23" s="1"/>
      <c r="R23" s="1">
        <v>44146000</v>
      </c>
      <c r="S23" s="1">
        <v>91708000</v>
      </c>
      <c r="T23" s="1">
        <v>110330000</v>
      </c>
      <c r="U23">
        <f t="shared" si="6"/>
        <v>7.64489135895262</v>
      </c>
      <c r="V23">
        <f t="shared" si="7"/>
        <v>7.9624072223037281</v>
      </c>
      <c r="W23">
        <f t="shared" si="8"/>
        <v>8.0426936181786424</v>
      </c>
      <c r="AA23">
        <v>7.64489135895262</v>
      </c>
      <c r="AB23">
        <v>7.9624072223037281</v>
      </c>
      <c r="AC23">
        <v>8.0426936181786424</v>
      </c>
    </row>
    <row r="24" spans="1:29">
      <c r="A24" s="1">
        <v>62504000</v>
      </c>
      <c r="B24" s="1">
        <v>67655000</v>
      </c>
      <c r="C24" s="1">
        <v>73197000</v>
      </c>
      <c r="D24" s="1">
        <v>72960000</v>
      </c>
      <c r="E24" s="1"/>
      <c r="F24" s="1">
        <f t="shared" si="2"/>
        <v>7.7959078113015199</v>
      </c>
      <c r="G24" s="1">
        <f t="shared" si="3"/>
        <v>7.8302998983788283</v>
      </c>
      <c r="H24" s="1">
        <f t="shared" si="4"/>
        <v>7.864493281739473</v>
      </c>
      <c r="I24" s="1">
        <f t="shared" si="5"/>
        <v>7.8630848253203594</v>
      </c>
      <c r="Q24" s="1"/>
      <c r="R24" s="1">
        <v>36397000</v>
      </c>
      <c r="S24" s="1">
        <v>81489000</v>
      </c>
      <c r="T24" s="1">
        <v>100850000</v>
      </c>
      <c r="U24">
        <f t="shared" si="6"/>
        <v>7.5610655886727125</v>
      </c>
      <c r="V24">
        <f t="shared" si="7"/>
        <v>7.9110989883507701</v>
      </c>
      <c r="W24">
        <f t="shared" si="8"/>
        <v>8.0036759025487836</v>
      </c>
      <c r="AA24">
        <v>7.5610655886727125</v>
      </c>
      <c r="AB24">
        <v>7.9110989883507701</v>
      </c>
      <c r="AC24">
        <v>8.0036759025487836</v>
      </c>
    </row>
    <row r="25" spans="1:29">
      <c r="A25" s="1">
        <v>53890000</v>
      </c>
      <c r="B25" s="1">
        <v>58898000</v>
      </c>
      <c r="C25" s="1">
        <v>64150000</v>
      </c>
      <c r="D25" s="1">
        <v>64045000</v>
      </c>
      <c r="E25" s="1"/>
      <c r="F25" s="1">
        <f t="shared" si="2"/>
        <v>7.7315081835960253</v>
      </c>
      <c r="G25" s="1">
        <f t="shared" si="3"/>
        <v>7.7701005476952343</v>
      </c>
      <c r="H25" s="1">
        <f t="shared" si="4"/>
        <v>7.8071966607109475</v>
      </c>
      <c r="I25" s="1">
        <f t="shared" si="5"/>
        <v>7.8064852299874836</v>
      </c>
      <c r="Q25" s="1"/>
      <c r="R25" s="1">
        <v>29768000</v>
      </c>
      <c r="S25" s="1">
        <v>72077000</v>
      </c>
      <c r="T25" s="1">
        <v>92248000</v>
      </c>
      <c r="U25">
        <f t="shared" si="6"/>
        <v>7.473749657013478</v>
      </c>
      <c r="V25">
        <f t="shared" si="7"/>
        <v>7.8577967020753388</v>
      </c>
      <c r="W25">
        <f t="shared" si="8"/>
        <v>7.9649569591305065</v>
      </c>
      <c r="AA25">
        <v>7.473749657013478</v>
      </c>
      <c r="AB25">
        <v>7.8577967020753388</v>
      </c>
      <c r="AC25">
        <v>7.9649569591305065</v>
      </c>
    </row>
    <row r="26" spans="1:29">
      <c r="A26" s="1">
        <v>46208000</v>
      </c>
      <c r="B26" s="1">
        <v>51146000</v>
      </c>
      <c r="C26" s="1">
        <v>56004000</v>
      </c>
      <c r="D26" s="1">
        <v>56045000</v>
      </c>
      <c r="E26" s="1"/>
      <c r="F26" s="1">
        <f t="shared" si="2"/>
        <v>7.6647171715535265</v>
      </c>
      <c r="G26" s="1">
        <f t="shared" si="3"/>
        <v>7.7088116742973289</v>
      </c>
      <c r="H26" s="1">
        <f t="shared" si="4"/>
        <v>7.748219046932781</v>
      </c>
      <c r="I26" s="1">
        <f t="shared" si="5"/>
        <v>7.7485368735006706</v>
      </c>
      <c r="Q26" s="1"/>
      <c r="R26" s="1">
        <v>24142000</v>
      </c>
      <c r="S26" s="1">
        <v>63571000</v>
      </c>
      <c r="T26" s="1">
        <v>84364000</v>
      </c>
      <c r="U26">
        <f t="shared" si="6"/>
        <v>7.3827732455867023</v>
      </c>
      <c r="V26">
        <f t="shared" si="7"/>
        <v>7.803259043128838</v>
      </c>
      <c r="W26">
        <f t="shared" si="8"/>
        <v>7.926157163015576</v>
      </c>
      <c r="AA26">
        <v>7.3827732455867023</v>
      </c>
      <c r="AB26">
        <v>7.803259043128838</v>
      </c>
      <c r="AC26">
        <v>7.926157163015576</v>
      </c>
    </row>
    <row r="27" spans="1:29">
      <c r="A27" s="1">
        <v>39533000</v>
      </c>
      <c r="B27" s="1">
        <v>44211000</v>
      </c>
      <c r="C27" s="1">
        <v>48697000</v>
      </c>
      <c r="D27" s="1">
        <v>48905000</v>
      </c>
      <c r="E27" s="1"/>
      <c r="F27" s="1">
        <f t="shared" si="2"/>
        <v>7.596959772450969</v>
      </c>
      <c r="G27" s="1">
        <f t="shared" si="3"/>
        <v>7.6455303382392881</v>
      </c>
      <c r="H27" s="1">
        <f t="shared" si="4"/>
        <v>7.6875022071370731</v>
      </c>
      <c r="I27" s="1">
        <f t="shared" si="5"/>
        <v>7.6893532632422525</v>
      </c>
      <c r="Q27" s="1"/>
      <c r="R27" s="1">
        <v>19430000</v>
      </c>
      <c r="S27" s="1">
        <v>56166000</v>
      </c>
      <c r="T27" s="1">
        <v>77001000</v>
      </c>
      <c r="U27">
        <f t="shared" si="6"/>
        <v>7.2884728005997825</v>
      </c>
      <c r="V27">
        <f t="shared" si="7"/>
        <v>7.7494734956264564</v>
      </c>
      <c r="W27">
        <f t="shared" si="8"/>
        <v>7.8864963653239339</v>
      </c>
      <c r="AA27">
        <v>7.2884728005997825</v>
      </c>
      <c r="AB27">
        <v>7.7494734956264564</v>
      </c>
      <c r="AC27">
        <v>7.8864963653239339</v>
      </c>
    </row>
    <row r="28" spans="1:29">
      <c r="A28" s="1">
        <v>33578000</v>
      </c>
      <c r="B28" s="1">
        <v>38063000</v>
      </c>
      <c r="C28" s="1">
        <v>42236000</v>
      </c>
      <c r="D28" s="1">
        <v>42448000</v>
      </c>
      <c r="E28" s="1"/>
      <c r="F28" s="1">
        <f t="shared" si="2"/>
        <v>7.5260548247731114</v>
      </c>
      <c r="G28" s="1">
        <f t="shared" si="3"/>
        <v>7.5805030149573041</v>
      </c>
      <c r="H28" s="1">
        <f t="shared" si="4"/>
        <v>7.6256827812069687</v>
      </c>
      <c r="I28" s="1">
        <f t="shared" si="5"/>
        <v>7.6278572326382541</v>
      </c>
      <c r="Q28" s="1"/>
      <c r="R28" s="1">
        <v>15525000</v>
      </c>
      <c r="S28" s="1">
        <v>49324000</v>
      </c>
      <c r="T28" s="1">
        <v>70228000</v>
      </c>
      <c r="U28">
        <f t="shared" si="6"/>
        <v>7.1910316088486175</v>
      </c>
      <c r="V28">
        <f t="shared" si="7"/>
        <v>7.6930582890811605</v>
      </c>
      <c r="W28">
        <f t="shared" si="8"/>
        <v>7.8465103004633914</v>
      </c>
      <c r="AA28">
        <v>7.1910316088486175</v>
      </c>
      <c r="AB28">
        <v>7.6930582890811605</v>
      </c>
      <c r="AC28">
        <v>7.8465103004633914</v>
      </c>
    </row>
    <row r="29" spans="1:29">
      <c r="A29" s="1">
        <v>28386000</v>
      </c>
      <c r="B29" s="1">
        <v>32625000</v>
      </c>
      <c r="C29" s="1">
        <v>36409000</v>
      </c>
      <c r="D29" s="1">
        <v>36781000</v>
      </c>
      <c r="E29" s="1"/>
      <c r="F29" s="1">
        <f t="shared" si="2"/>
        <v>7.4531041984322091</v>
      </c>
      <c r="G29" s="1">
        <f t="shared" si="3"/>
        <v>7.5135505203463371</v>
      </c>
      <c r="H29" s="1">
        <f t="shared" si="4"/>
        <v>7.561208750879949</v>
      </c>
      <c r="I29" s="1">
        <f t="shared" si="5"/>
        <v>7.5656235326393633</v>
      </c>
      <c r="Q29" s="1"/>
      <c r="R29" s="1">
        <v>12294000</v>
      </c>
      <c r="S29" s="1">
        <v>43242000</v>
      </c>
      <c r="T29" s="1">
        <v>64046000</v>
      </c>
      <c r="U29">
        <f t="shared" si="6"/>
        <v>7.0896932087848388</v>
      </c>
      <c r="V29">
        <f t="shared" si="7"/>
        <v>7.6359057724430857</v>
      </c>
      <c r="W29">
        <f t="shared" si="8"/>
        <v>7.8064920110178742</v>
      </c>
      <c r="AA29">
        <v>7.0896932087848388</v>
      </c>
      <c r="AB29">
        <v>7.6359057724430857</v>
      </c>
      <c r="AC29">
        <v>7.8064920110178742</v>
      </c>
    </row>
    <row r="30" spans="1:29">
      <c r="A30" s="1">
        <v>23873000</v>
      </c>
      <c r="B30" s="1">
        <v>27846000</v>
      </c>
      <c r="C30" s="1">
        <v>31266000</v>
      </c>
      <c r="D30" s="1">
        <v>31694000</v>
      </c>
      <c r="E30" s="1"/>
      <c r="F30" s="1">
        <f t="shared" si="2"/>
        <v>7.3779069980423166</v>
      </c>
      <c r="G30" s="1">
        <f t="shared" si="3"/>
        <v>7.4447628188026735</v>
      </c>
      <c r="H30" s="1">
        <f t="shared" si="4"/>
        <v>7.4950723235504046</v>
      </c>
      <c r="I30" s="1">
        <f t="shared" si="5"/>
        <v>7.5009770535891995</v>
      </c>
      <c r="Q30" s="1"/>
      <c r="R30" s="1">
        <v>9645400</v>
      </c>
      <c r="S30" s="1">
        <v>37806000</v>
      </c>
      <c r="T30" s="1">
        <v>58279000</v>
      </c>
      <c r="U30">
        <f t="shared" si="6"/>
        <v>6.9843202427824567</v>
      </c>
      <c r="V30">
        <f t="shared" si="7"/>
        <v>7.5775607299987708</v>
      </c>
      <c r="W30">
        <f t="shared" si="8"/>
        <v>7.7655120911726288</v>
      </c>
      <c r="AA30">
        <v>6.9843202427824567</v>
      </c>
      <c r="AB30">
        <v>7.5775607299987708</v>
      </c>
      <c r="AC30">
        <v>7.7655120911726288</v>
      </c>
    </row>
    <row r="31" spans="1:29">
      <c r="A31" s="1">
        <v>19971000</v>
      </c>
      <c r="B31" s="1">
        <v>23665000</v>
      </c>
      <c r="C31" s="1">
        <v>26745000</v>
      </c>
      <c r="D31" s="1">
        <v>27229000</v>
      </c>
      <c r="E31" s="1"/>
      <c r="F31" s="1">
        <f t="shared" si="2"/>
        <v>7.3003998116713333</v>
      </c>
      <c r="G31" s="1">
        <f t="shared" si="3"/>
        <v>7.3741065088040125</v>
      </c>
      <c r="H31" s="1">
        <f t="shared" si="4"/>
        <v>7.4272426022310363</v>
      </c>
      <c r="I31" s="1">
        <f t="shared" si="5"/>
        <v>7.4350316919291437</v>
      </c>
      <c r="Q31" s="1"/>
      <c r="R31" s="1">
        <v>7494000</v>
      </c>
      <c r="S31" s="1">
        <v>33014000</v>
      </c>
      <c r="T31" s="1">
        <v>53008000</v>
      </c>
      <c r="U31">
        <f t="shared" si="6"/>
        <v>6.8747136887577796</v>
      </c>
      <c r="V31">
        <f t="shared" si="7"/>
        <v>7.5186981469502596</v>
      </c>
      <c r="W31">
        <f t="shared" si="8"/>
        <v>7.7243414185378851</v>
      </c>
      <c r="AA31">
        <v>6.8747136887577796</v>
      </c>
      <c r="AB31">
        <v>7.5186981469502596</v>
      </c>
      <c r="AC31">
        <v>7.7243414185378851</v>
      </c>
    </row>
    <row r="32" spans="1:29">
      <c r="A32" s="1">
        <v>16627000</v>
      </c>
      <c r="B32" s="1">
        <v>20014000</v>
      </c>
      <c r="C32" s="1">
        <v>22783000</v>
      </c>
      <c r="D32" s="1">
        <v>23286000</v>
      </c>
      <c r="E32" s="1"/>
      <c r="F32" s="1">
        <f t="shared" si="2"/>
        <v>7.2208138967854909</v>
      </c>
      <c r="G32" s="1">
        <f t="shared" si="3"/>
        <v>7.3013338954487939</v>
      </c>
      <c r="H32" s="1">
        <f t="shared" si="4"/>
        <v>7.3576109101584448</v>
      </c>
      <c r="I32" s="1">
        <f t="shared" si="5"/>
        <v>7.3670948931236584</v>
      </c>
      <c r="Q32" s="1"/>
      <c r="R32" s="1">
        <v>5756500</v>
      </c>
      <c r="S32" s="1">
        <v>28707000</v>
      </c>
      <c r="T32" s="1">
        <v>48107000</v>
      </c>
      <c r="U32">
        <f t="shared" si="6"/>
        <v>6.7601585089980896</v>
      </c>
      <c r="V32">
        <f t="shared" si="7"/>
        <v>7.4579878093017413</v>
      </c>
      <c r="W32">
        <f t="shared" si="8"/>
        <v>7.6822082747144655</v>
      </c>
      <c r="AA32">
        <v>6.7601585089980896</v>
      </c>
      <c r="AB32">
        <v>7.4579878093017413</v>
      </c>
      <c r="AC32">
        <v>7.6822082747144655</v>
      </c>
    </row>
    <row r="33" spans="1:29">
      <c r="A33" s="1">
        <v>13751000</v>
      </c>
      <c r="B33" s="1">
        <v>16837000</v>
      </c>
      <c r="C33" s="1">
        <v>19311000</v>
      </c>
      <c r="D33" s="1">
        <v>19840000</v>
      </c>
      <c r="E33" s="1"/>
      <c r="F33" s="1">
        <f t="shared" si="2"/>
        <v>7.1383342820710194</v>
      </c>
      <c r="G33" s="1">
        <f t="shared" si="3"/>
        <v>7.226264711895694</v>
      </c>
      <c r="H33" s="1">
        <f t="shared" si="4"/>
        <v>7.2858047638486321</v>
      </c>
      <c r="I33" s="1">
        <f t="shared" si="5"/>
        <v>7.2975416678181597</v>
      </c>
      <c r="Q33" s="1"/>
      <c r="R33" s="1">
        <v>4369300</v>
      </c>
      <c r="S33" s="1">
        <v>24899000</v>
      </c>
      <c r="T33" s="1">
        <v>43677000</v>
      </c>
      <c r="U33">
        <f t="shared" si="6"/>
        <v>6.640411864776314</v>
      </c>
      <c r="V33">
        <f t="shared" si="7"/>
        <v>7.396181905200037</v>
      </c>
      <c r="W33">
        <f t="shared" si="8"/>
        <v>7.6402528007546104</v>
      </c>
      <c r="AA33">
        <v>6.640411864776314</v>
      </c>
      <c r="AB33">
        <v>7.396181905200037</v>
      </c>
      <c r="AC33">
        <v>7.6402528007546104</v>
      </c>
    </row>
    <row r="34" spans="1:29">
      <c r="A34" s="1">
        <v>11293000</v>
      </c>
      <c r="B34" s="1">
        <v>14080000</v>
      </c>
      <c r="C34" s="1">
        <v>16273000</v>
      </c>
      <c r="D34" s="1">
        <v>16802000</v>
      </c>
      <c r="E34" s="1"/>
      <c r="F34" s="1">
        <f t="shared" si="2"/>
        <v>7.0528093281405617</v>
      </c>
      <c r="G34" s="1">
        <f t="shared" si="3"/>
        <v>7.1486026548060932</v>
      </c>
      <c r="H34" s="1">
        <f t="shared" si="4"/>
        <v>7.211467624439142</v>
      </c>
      <c r="I34" s="1">
        <f t="shared" si="5"/>
        <v>7.2253609803726597</v>
      </c>
      <c r="Q34" s="1"/>
      <c r="R34" s="1">
        <v>3280500</v>
      </c>
      <c r="S34" s="1">
        <v>21505000</v>
      </c>
      <c r="T34" s="1">
        <v>39546000</v>
      </c>
      <c r="U34">
        <f t="shared" si="6"/>
        <v>6.5159400420933187</v>
      </c>
      <c r="V34">
        <f t="shared" si="7"/>
        <v>7.3325394468901104</v>
      </c>
      <c r="W34">
        <f t="shared" si="8"/>
        <v>7.5971025620238164</v>
      </c>
      <c r="AA34">
        <v>6.5159400420933187</v>
      </c>
      <c r="AB34">
        <v>7.3325394468901104</v>
      </c>
      <c r="AC34">
        <v>7.5971025620238164</v>
      </c>
    </row>
    <row r="35" spans="1:29">
      <c r="A35" s="1">
        <v>9200800</v>
      </c>
      <c r="B35" s="1">
        <v>11697000</v>
      </c>
      <c r="C35" s="1">
        <v>13619000</v>
      </c>
      <c r="D35" s="1">
        <v>14119000</v>
      </c>
      <c r="E35" s="1"/>
      <c r="F35" s="1">
        <f t="shared" si="2"/>
        <v>6.963825590441262</v>
      </c>
      <c r="G35" s="1">
        <f t="shared" si="3"/>
        <v>7.068074489907648</v>
      </c>
      <c r="H35" s="1">
        <f t="shared" si="4"/>
        <v>7.1341452198802946</v>
      </c>
      <c r="I35" s="1">
        <f t="shared" si="5"/>
        <v>7.1498039382270226</v>
      </c>
      <c r="Q35" s="1"/>
      <c r="R35" s="1">
        <v>2421300</v>
      </c>
      <c r="S35" s="1">
        <v>18485000</v>
      </c>
      <c r="T35" s="1">
        <v>35614000</v>
      </c>
      <c r="U35">
        <f t="shared" si="6"/>
        <v>6.384048602028618</v>
      </c>
      <c r="V35">
        <f t="shared" si="7"/>
        <v>7.2668194549091254</v>
      </c>
      <c r="W35">
        <f t="shared" si="8"/>
        <v>7.5516207543641736</v>
      </c>
      <c r="AA35">
        <v>6.384048602028618</v>
      </c>
      <c r="AB35">
        <v>7.2668194549091254</v>
      </c>
      <c r="AC35">
        <v>7.5516207543641736</v>
      </c>
    </row>
    <row r="36" spans="1:29">
      <c r="A36" s="1">
        <v>7409600</v>
      </c>
      <c r="B36" s="1">
        <v>9641200</v>
      </c>
      <c r="C36" s="1">
        <v>11316000</v>
      </c>
      <c r="D36" s="1">
        <v>11797000</v>
      </c>
      <c r="E36" s="1"/>
      <c r="F36" s="1">
        <f t="shared" si="2"/>
        <v>6.8697947636498178</v>
      </c>
      <c r="G36" s="1">
        <f t="shared" si="3"/>
        <v>6.9841310920920465</v>
      </c>
      <c r="H36" s="1">
        <f t="shared" si="4"/>
        <v>7.0536929387849536</v>
      </c>
      <c r="I36" s="1">
        <f t="shared" si="5"/>
        <v>7.0717715794167555</v>
      </c>
      <c r="Q36" s="1"/>
      <c r="R36" s="1">
        <v>1762500</v>
      </c>
      <c r="S36" s="1">
        <v>15813000</v>
      </c>
      <c r="T36" s="1">
        <v>32101000</v>
      </c>
      <c r="U36">
        <f t="shared" si="6"/>
        <v>6.2461291256634359</v>
      </c>
      <c r="V36">
        <f t="shared" si="7"/>
        <v>7.1990142709346197</v>
      </c>
      <c r="W36">
        <f t="shared" si="8"/>
        <v>7.5065185616172503</v>
      </c>
      <c r="AA36">
        <v>6.2461291256634359</v>
      </c>
      <c r="AB36">
        <v>7.1990142709346197</v>
      </c>
      <c r="AC36">
        <v>7.5065185616172503</v>
      </c>
    </row>
    <row r="37" spans="1:29">
      <c r="A37" s="1">
        <v>5942000</v>
      </c>
      <c r="B37" s="1">
        <v>7917800</v>
      </c>
      <c r="C37" s="1">
        <v>9381500</v>
      </c>
      <c r="D37" s="1">
        <v>9836500</v>
      </c>
      <c r="E37" s="1"/>
      <c r="F37" s="1">
        <f t="shared" si="2"/>
        <v>6.7739326474676451</v>
      </c>
      <c r="G37" s="1">
        <f t="shared" si="3"/>
        <v>6.8986045274751175</v>
      </c>
      <c r="H37" s="1">
        <f t="shared" si="4"/>
        <v>6.972272282903675</v>
      </c>
      <c r="I37" s="1">
        <f t="shared" si="5"/>
        <v>6.9928405962889189</v>
      </c>
      <c r="Q37" s="1"/>
      <c r="R37" s="1">
        <v>1275700</v>
      </c>
      <c r="S37" s="1">
        <v>13521000</v>
      </c>
      <c r="T37" s="1">
        <v>28859000</v>
      </c>
      <c r="U37">
        <f t="shared" si="6"/>
        <v>6.1057485555269935</v>
      </c>
      <c r="V37">
        <f t="shared" si="7"/>
        <v>7.1310088127906397</v>
      </c>
      <c r="W37">
        <f t="shared" si="8"/>
        <v>7.4602812781779111</v>
      </c>
      <c r="AA37">
        <v>6.1057485555269935</v>
      </c>
      <c r="AB37">
        <v>7.1310088127906397</v>
      </c>
      <c r="AC37">
        <v>7.4602812781779111</v>
      </c>
    </row>
    <row r="38" spans="1:29">
      <c r="A38" s="1">
        <v>4767300</v>
      </c>
      <c r="B38" s="1">
        <v>6499500</v>
      </c>
      <c r="C38" s="1">
        <v>7780600</v>
      </c>
      <c r="D38" s="1">
        <v>8201900</v>
      </c>
      <c r="E38" s="1"/>
      <c r="F38" s="1">
        <f t="shared" si="2"/>
        <v>6.6782724823749229</v>
      </c>
      <c r="G38" s="1">
        <f t="shared" si="3"/>
        <v>6.8128799480900559</v>
      </c>
      <c r="H38" s="1">
        <f t="shared" si="4"/>
        <v>6.8910130888459502</v>
      </c>
      <c r="I38" s="1">
        <f t="shared" si="5"/>
        <v>6.9139144699364765</v>
      </c>
      <c r="R38">
        <v>922270</v>
      </c>
      <c r="S38" s="1">
        <v>11591000</v>
      </c>
      <c r="T38" s="1">
        <v>26023000</v>
      </c>
      <c r="U38">
        <f t="shared" si="6"/>
        <v>5.9648580819475887</v>
      </c>
      <c r="V38">
        <f t="shared" si="7"/>
        <v>7.0641209058296219</v>
      </c>
      <c r="W38">
        <f t="shared" si="8"/>
        <v>7.4153573617237578</v>
      </c>
      <c r="AA38">
        <v>5.9648580819475887</v>
      </c>
      <c r="AB38">
        <v>7.0641209058296219</v>
      </c>
      <c r="AC38">
        <v>7.4153573617237578</v>
      </c>
    </row>
    <row r="39" spans="1:29">
      <c r="A39" s="1">
        <v>42746000</v>
      </c>
      <c r="B39" s="1">
        <v>47570000</v>
      </c>
      <c r="C39" s="1">
        <v>51901000</v>
      </c>
      <c r="D39" s="1">
        <v>51396000</v>
      </c>
      <c r="E39" s="1"/>
      <c r="F39" s="1">
        <f t="shared" si="2"/>
        <v>7.6308954814219891</v>
      </c>
      <c r="G39" s="1">
        <f t="shared" si="3"/>
        <v>7.6773331514199015</v>
      </c>
      <c r="H39" s="1">
        <f t="shared" si="4"/>
        <v>7.7151757256769358</v>
      </c>
      <c r="I39" s="1">
        <f t="shared" si="5"/>
        <v>7.710929320444194</v>
      </c>
      <c r="Q39" s="1"/>
      <c r="R39" s="1">
        <v>21862000</v>
      </c>
      <c r="S39" s="1">
        <v>60052000</v>
      </c>
      <c r="T39" s="1">
        <v>80083000</v>
      </c>
      <c r="U39">
        <f t="shared" si="6"/>
        <v>7.3396898899664773</v>
      </c>
      <c r="V39">
        <f t="shared" si="7"/>
        <v>7.7785274759270964</v>
      </c>
      <c r="W39">
        <f t="shared" si="8"/>
        <v>7.903540333939814</v>
      </c>
      <c r="AA39">
        <v>7.3396898899664773</v>
      </c>
      <c r="AB39">
        <v>7.7785274759270964</v>
      </c>
      <c r="AC39">
        <v>7.903540333939814</v>
      </c>
    </row>
    <row r="40" spans="1:29">
      <c r="A40" s="1">
        <v>35606000</v>
      </c>
      <c r="B40" s="1">
        <v>40041000</v>
      </c>
      <c r="C40" s="1">
        <v>44106000</v>
      </c>
      <c r="D40" s="1">
        <v>44304000</v>
      </c>
      <c r="E40" s="1"/>
      <c r="F40" s="1">
        <f t="shared" si="2"/>
        <v>7.5515231875045883</v>
      </c>
      <c r="G40" s="1">
        <f t="shared" si="3"/>
        <v>7.6025049151873691</v>
      </c>
      <c r="H40" s="1">
        <f t="shared" si="4"/>
        <v>7.6444976731332455</v>
      </c>
      <c r="I40" s="1">
        <f t="shared" si="5"/>
        <v>7.6464429384014991</v>
      </c>
      <c r="Q40" s="1"/>
      <c r="R40" s="1">
        <v>17274000</v>
      </c>
      <c r="S40" s="1">
        <v>51621000</v>
      </c>
      <c r="T40" s="1">
        <v>72259000</v>
      </c>
      <c r="U40">
        <f t="shared" si="6"/>
        <v>7.2373929152617258</v>
      </c>
      <c r="V40">
        <f t="shared" si="7"/>
        <v>7.712826413425117</v>
      </c>
      <c r="W40">
        <f t="shared" si="8"/>
        <v>7.8588919470259837</v>
      </c>
      <c r="AA40">
        <v>7.2373929152617258</v>
      </c>
      <c r="AB40">
        <v>7.712826413425117</v>
      </c>
      <c r="AC40">
        <v>7.8588919470259837</v>
      </c>
    </row>
    <row r="41" spans="1:29">
      <c r="A41" s="1">
        <v>29648000</v>
      </c>
      <c r="B41" s="1">
        <v>33771000</v>
      </c>
      <c r="C41" s="1">
        <v>37514000</v>
      </c>
      <c r="D41" s="1">
        <v>38012000</v>
      </c>
      <c r="E41" s="1"/>
      <c r="F41" s="1">
        <f t="shared" si="2"/>
        <v>7.471995401974822</v>
      </c>
      <c r="G41" s="1">
        <f t="shared" si="3"/>
        <v>7.5285439208086968</v>
      </c>
      <c r="H41" s="1">
        <f t="shared" si="4"/>
        <v>7.5741933740763265</v>
      </c>
      <c r="I41" s="1">
        <f t="shared" si="5"/>
        <v>7.5799207205926598</v>
      </c>
      <c r="Q41" s="1"/>
      <c r="R41" s="1">
        <v>13518000</v>
      </c>
      <c r="S41" s="1">
        <v>44616000</v>
      </c>
      <c r="T41" s="1">
        <v>65259000</v>
      </c>
      <c r="U41">
        <f t="shared" si="6"/>
        <v>7.1309124421074745</v>
      </c>
      <c r="V41">
        <f t="shared" si="7"/>
        <v>7.6494906314835047</v>
      </c>
      <c r="W41">
        <f t="shared" si="8"/>
        <v>7.8146404145666377</v>
      </c>
      <c r="AA41">
        <v>7.1309124421074745</v>
      </c>
      <c r="AB41">
        <v>7.6494906314835047</v>
      </c>
      <c r="AC41">
        <v>7.8146404145666377</v>
      </c>
    </row>
    <row r="42" spans="1:29">
      <c r="A42" s="1">
        <v>24632000</v>
      </c>
      <c r="B42" s="1">
        <v>28445000</v>
      </c>
      <c r="C42" s="1">
        <v>31880000</v>
      </c>
      <c r="D42" s="1">
        <v>32484000</v>
      </c>
      <c r="E42" s="1"/>
      <c r="F42" s="1">
        <f t="shared" si="2"/>
        <v>7.3914996758951421</v>
      </c>
      <c r="G42" s="1">
        <f t="shared" si="3"/>
        <v>7.4540059381037906</v>
      </c>
      <c r="H42" s="1">
        <f t="shared" si="4"/>
        <v>7.5035183127240748</v>
      </c>
      <c r="I42" s="1">
        <f t="shared" si="5"/>
        <v>7.5116695018181314</v>
      </c>
      <c r="Q42" s="1"/>
      <c r="R42" s="1">
        <v>10496000</v>
      </c>
      <c r="S42" s="1">
        <v>38612000</v>
      </c>
      <c r="T42" s="1">
        <v>58938000</v>
      </c>
      <c r="U42">
        <f t="shared" si="6"/>
        <v>7.0210238220315855</v>
      </c>
      <c r="V42">
        <f t="shared" si="7"/>
        <v>7.5867222975180688</v>
      </c>
      <c r="W42">
        <f t="shared" si="8"/>
        <v>7.7703953944304152</v>
      </c>
      <c r="AA42">
        <v>7.0210238220315855</v>
      </c>
      <c r="AB42">
        <v>7.5867222975180688</v>
      </c>
      <c r="AC42">
        <v>7.7703953944304152</v>
      </c>
    </row>
    <row r="43" spans="1:29">
      <c r="A43" s="1">
        <v>20373000</v>
      </c>
      <c r="B43" s="1">
        <v>23915000</v>
      </c>
      <c r="C43" s="1">
        <v>27022000</v>
      </c>
      <c r="D43" s="1">
        <v>27672000</v>
      </c>
      <c r="E43" s="1"/>
      <c r="F43" s="1">
        <f t="shared" si="2"/>
        <v>7.3090549851864077</v>
      </c>
      <c r="G43" s="1">
        <f t="shared" si="3"/>
        <v>7.3786703852079834</v>
      </c>
      <c r="H43" s="1">
        <f t="shared" si="4"/>
        <v>7.4317174896460134</v>
      </c>
      <c r="I43" s="1">
        <f t="shared" si="5"/>
        <v>7.4420405490063049</v>
      </c>
      <c r="Q43" s="1"/>
      <c r="R43" s="1">
        <v>8084500</v>
      </c>
      <c r="S43" s="1">
        <v>33324000</v>
      </c>
      <c r="T43" s="1">
        <v>53311000</v>
      </c>
      <c r="U43">
        <f t="shared" si="6"/>
        <v>6.9076531653734357</v>
      </c>
      <c r="V43">
        <f t="shared" si="7"/>
        <v>7.5227571257978827</v>
      </c>
      <c r="W43">
        <f t="shared" si="8"/>
        <v>7.7268168290342238</v>
      </c>
      <c r="AA43">
        <v>6.9076531653734357</v>
      </c>
      <c r="AB43">
        <v>7.5227571257978827</v>
      </c>
      <c r="AC43">
        <v>7.7268168290342238</v>
      </c>
    </row>
    <row r="44" spans="1:29">
      <c r="A44" s="1">
        <v>16772000</v>
      </c>
      <c r="B44" s="1">
        <v>20032000</v>
      </c>
      <c r="C44" s="1">
        <v>22806000</v>
      </c>
      <c r="D44" s="1">
        <v>23474000</v>
      </c>
      <c r="E44" s="1"/>
      <c r="F44" s="1">
        <f t="shared" si="2"/>
        <v>7.2245848537315309</v>
      </c>
      <c r="G44" s="1">
        <f t="shared" si="3"/>
        <v>7.3017243115303359</v>
      </c>
      <c r="H44" s="1">
        <f t="shared" si="4"/>
        <v>7.358049119986747</v>
      </c>
      <c r="I44" s="1">
        <f t="shared" si="5"/>
        <v>7.3705871002466763</v>
      </c>
      <c r="Q44" s="1"/>
      <c r="R44" s="1">
        <v>6168800</v>
      </c>
      <c r="S44" s="1">
        <v>28755000</v>
      </c>
      <c r="T44" s="1">
        <v>48163000</v>
      </c>
      <c r="U44">
        <f t="shared" si="6"/>
        <v>6.7902006901168273</v>
      </c>
      <c r="V44">
        <f t="shared" si="7"/>
        <v>7.4587133719337437</v>
      </c>
      <c r="W44">
        <f t="shared" si="8"/>
        <v>7.6827135306348922</v>
      </c>
      <c r="AA44">
        <v>6.7902006901168273</v>
      </c>
      <c r="AB44">
        <v>7.4587133719337437</v>
      </c>
      <c r="AC44">
        <v>7.6827135306348922</v>
      </c>
    </row>
    <row r="45" spans="1:29">
      <c r="A45" s="1">
        <v>13728000</v>
      </c>
      <c r="B45" s="1">
        <v>16706000</v>
      </c>
      <c r="C45" s="1">
        <v>19151000</v>
      </c>
      <c r="D45" s="1">
        <v>19837000</v>
      </c>
      <c r="E45" s="1"/>
      <c r="F45" s="1">
        <f t="shared" si="2"/>
        <v>7.1376072705046303</v>
      </c>
      <c r="G45" s="1">
        <f t="shared" si="3"/>
        <v>7.2228724770698394</v>
      </c>
      <c r="H45" s="1">
        <f t="shared" si="4"/>
        <v>7.2821914562755561</v>
      </c>
      <c r="I45" s="1">
        <f t="shared" si="5"/>
        <v>7.2974759933242117</v>
      </c>
      <c r="Q45" s="1"/>
      <c r="R45" s="1">
        <v>4657200</v>
      </c>
      <c r="S45" s="1">
        <v>24762000</v>
      </c>
      <c r="T45" s="1">
        <v>43462000</v>
      </c>
      <c r="U45">
        <f t="shared" si="6"/>
        <v>6.6681248887876396</v>
      </c>
      <c r="V45">
        <f t="shared" si="7"/>
        <v>7.3937857192610599</v>
      </c>
      <c r="W45">
        <f t="shared" si="8"/>
        <v>7.6381097074649125</v>
      </c>
      <c r="AA45">
        <v>6.6681248887876396</v>
      </c>
      <c r="AB45">
        <v>7.3937857192610599</v>
      </c>
      <c r="AC45">
        <v>7.6381097074649125</v>
      </c>
    </row>
    <row r="46" spans="1:29">
      <c r="A46" s="1">
        <v>11176000</v>
      </c>
      <c r="B46" s="1">
        <v>13859000</v>
      </c>
      <c r="C46" s="1">
        <v>16035000</v>
      </c>
      <c r="D46" s="1">
        <v>16698000</v>
      </c>
      <c r="E46" s="1"/>
      <c r="F46" s="1">
        <f t="shared" si="2"/>
        <v>7.0482863931061255</v>
      </c>
      <c r="G46" s="1">
        <f t="shared" si="3"/>
        <v>7.1417318947671413</v>
      </c>
      <c r="H46" s="1">
        <f t="shared" si="4"/>
        <v>7.2050689642644592</v>
      </c>
      <c r="I46" s="1">
        <f t="shared" si="5"/>
        <v>7.2226644567176868</v>
      </c>
      <c r="Q46" s="1"/>
      <c r="R46" s="1">
        <v>3470400</v>
      </c>
      <c r="S46" s="1">
        <v>21239000</v>
      </c>
      <c r="T46" s="1">
        <v>39204000</v>
      </c>
      <c r="U46">
        <f t="shared" si="6"/>
        <v>6.5403795346701177</v>
      </c>
      <c r="V46">
        <f t="shared" si="7"/>
        <v>7.3271340649185781</v>
      </c>
      <c r="W46">
        <f t="shared" si="8"/>
        <v>7.5933303805230619</v>
      </c>
      <c r="AA46">
        <v>6.5403795346701177</v>
      </c>
      <c r="AB46">
        <v>7.3271340649185781</v>
      </c>
      <c r="AC46">
        <v>7.5933303805230619</v>
      </c>
    </row>
    <row r="47" spans="1:29">
      <c r="A47" s="1">
        <v>9036800</v>
      </c>
      <c r="B47" s="1">
        <v>11448000</v>
      </c>
      <c r="C47" s="1">
        <v>13351000</v>
      </c>
      <c r="D47" s="1">
        <v>13980000</v>
      </c>
      <c r="E47" s="1"/>
      <c r="F47" s="1">
        <f t="shared" si="2"/>
        <v>6.9560146706996724</v>
      </c>
      <c r="G47" s="1">
        <f t="shared" si="3"/>
        <v>7.0587296207517198</v>
      </c>
      <c r="H47" s="1">
        <f t="shared" si="4"/>
        <v>7.1255137959041148</v>
      </c>
      <c r="I47" s="1">
        <f t="shared" si="5"/>
        <v>7.1455071714096627</v>
      </c>
      <c r="Q47" s="1"/>
      <c r="R47" s="1">
        <v>2551500</v>
      </c>
      <c r="S47" s="1">
        <v>18188000</v>
      </c>
      <c r="T47" s="1">
        <v>35403000</v>
      </c>
      <c r="U47">
        <f t="shared" si="6"/>
        <v>6.4067955726682504</v>
      </c>
      <c r="V47">
        <f t="shared" si="7"/>
        <v>7.2597849455330703</v>
      </c>
      <c r="W47">
        <f t="shared" si="8"/>
        <v>7.549040065083469</v>
      </c>
      <c r="AA47">
        <v>6.4067955726682504</v>
      </c>
      <c r="AB47">
        <v>7.2597849455330703</v>
      </c>
      <c r="AC47">
        <v>7.549040065083469</v>
      </c>
    </row>
    <row r="48" spans="1:29">
      <c r="A48" s="1">
        <v>7264800</v>
      </c>
      <c r="B48" s="1">
        <v>9400600</v>
      </c>
      <c r="C48" s="1">
        <v>11060000</v>
      </c>
      <c r="D48" s="1">
        <v>11656000</v>
      </c>
      <c r="E48" s="1"/>
      <c r="F48" s="1">
        <f t="shared" si="2"/>
        <v>6.8612236626681788</v>
      </c>
      <c r="G48" s="1">
        <f t="shared" si="3"/>
        <v>6.9731555736394029</v>
      </c>
      <c r="H48" s="1">
        <f t="shared" si="4"/>
        <v>7.0437551269686791</v>
      </c>
      <c r="I48" s="1">
        <f t="shared" si="5"/>
        <v>7.0665495387619339</v>
      </c>
      <c r="Q48" s="1"/>
      <c r="R48" s="1">
        <v>1861700</v>
      </c>
      <c r="S48" s="1">
        <v>15525000</v>
      </c>
      <c r="T48" s="1">
        <v>31805000</v>
      </c>
      <c r="U48">
        <f t="shared" si="6"/>
        <v>6.2699096987497613</v>
      </c>
      <c r="V48">
        <f t="shared" si="7"/>
        <v>7.1910316088486175</v>
      </c>
      <c r="W48">
        <f t="shared" si="8"/>
        <v>7.5024953999125508</v>
      </c>
      <c r="AA48">
        <v>6.2699096987497613</v>
      </c>
      <c r="AB48">
        <v>7.1910316088486175</v>
      </c>
      <c r="AC48">
        <v>7.5024953999125508</v>
      </c>
    </row>
    <row r="49" spans="1:29">
      <c r="A49" s="1">
        <v>5810900</v>
      </c>
      <c r="B49" s="1">
        <v>7682800</v>
      </c>
      <c r="C49" s="1">
        <v>9125100</v>
      </c>
      <c r="D49" s="1">
        <v>9674100</v>
      </c>
      <c r="E49" s="1"/>
      <c r="F49" s="1">
        <f t="shared" si="2"/>
        <v>6.7642434017127577</v>
      </c>
      <c r="G49" s="1">
        <f t="shared" si="3"/>
        <v>6.8855195277049566</v>
      </c>
      <c r="H49" s="1">
        <f t="shared" si="4"/>
        <v>6.9602376324940165</v>
      </c>
      <c r="I49" s="1">
        <f t="shared" si="5"/>
        <v>6.9856105723250979</v>
      </c>
      <c r="Q49" s="1"/>
      <c r="R49" s="1">
        <v>1346900</v>
      </c>
      <c r="S49" s="1">
        <v>13205000</v>
      </c>
      <c r="T49" s="1">
        <v>28578000</v>
      </c>
      <c r="U49">
        <f t="shared" si="6"/>
        <v>6.1293353529164891</v>
      </c>
      <c r="V49">
        <f t="shared" si="7"/>
        <v>7.1207384055429426</v>
      </c>
      <c r="W49">
        <f t="shared" si="8"/>
        <v>7.4560318318952339</v>
      </c>
      <c r="AA49">
        <v>6.1293353529164891</v>
      </c>
      <c r="AB49">
        <v>7.1207384055429426</v>
      </c>
      <c r="AC49">
        <v>7.4560318318952339</v>
      </c>
    </row>
    <row r="50" spans="1:29">
      <c r="A50" s="1">
        <v>4613600</v>
      </c>
      <c r="B50" s="1">
        <v>6246700</v>
      </c>
      <c r="C50" s="1">
        <v>7486000</v>
      </c>
      <c r="D50" s="1">
        <v>7978600</v>
      </c>
      <c r="E50" s="1"/>
      <c r="F50" s="1">
        <f t="shared" si="2"/>
        <v>6.6640399384028406</v>
      </c>
      <c r="G50" s="1">
        <f t="shared" si="3"/>
        <v>6.7956506492991364</v>
      </c>
      <c r="H50" s="1">
        <f t="shared" si="4"/>
        <v>6.8742498227784035</v>
      </c>
      <c r="I50" s="1">
        <f t="shared" si="5"/>
        <v>6.9019266926520686</v>
      </c>
      <c r="R50">
        <v>965810</v>
      </c>
      <c r="S50" s="1">
        <v>11211000</v>
      </c>
      <c r="T50" s="1">
        <v>25668000</v>
      </c>
      <c r="U50">
        <f t="shared" si="6"/>
        <v>5.9848916977741391</v>
      </c>
      <c r="V50">
        <f t="shared" si="7"/>
        <v>7.0496443525692998</v>
      </c>
      <c r="W50">
        <f t="shared" si="8"/>
        <v>7.409392030619153</v>
      </c>
      <c r="AA50">
        <v>5.9848916977741391</v>
      </c>
      <c r="AB50">
        <v>7.0496443525692998</v>
      </c>
      <c r="AC50">
        <v>7.409392030619153</v>
      </c>
    </row>
    <row r="51" spans="1:29">
      <c r="A51" s="1">
        <v>3634800</v>
      </c>
      <c r="B51" s="1">
        <v>5052200</v>
      </c>
      <c r="C51" s="1">
        <v>6107600</v>
      </c>
      <c r="D51" s="1">
        <v>6549500</v>
      </c>
      <c r="E51" s="1"/>
      <c r="F51" s="1">
        <f t="shared" si="2"/>
        <v>6.5604805193804809</v>
      </c>
      <c r="G51" s="1">
        <f t="shared" si="3"/>
        <v>6.7034805345153456</v>
      </c>
      <c r="H51" s="1">
        <f t="shared" si="4"/>
        <v>6.7858705864260971</v>
      </c>
      <c r="I51" s="1">
        <f t="shared" si="5"/>
        <v>6.8162081464758391</v>
      </c>
      <c r="R51">
        <v>685430</v>
      </c>
      <c r="S51" s="1">
        <v>9489300</v>
      </c>
      <c r="T51" s="1">
        <v>22981000</v>
      </c>
      <c r="U51">
        <f t="shared" si="6"/>
        <v>5.8359631087739317</v>
      </c>
      <c r="V51">
        <f t="shared" si="7"/>
        <v>6.9772341768793567</v>
      </c>
      <c r="W51">
        <f t="shared" si="8"/>
        <v>7.3613689227435968</v>
      </c>
      <c r="AA51">
        <v>5.8359631087739317</v>
      </c>
      <c r="AB51">
        <v>6.9772341768793567</v>
      </c>
      <c r="AC51">
        <v>7.3613689227435968</v>
      </c>
    </row>
    <row r="52" spans="1:29">
      <c r="A52" s="1">
        <v>2836300</v>
      </c>
      <c r="B52" s="1">
        <v>4056300</v>
      </c>
      <c r="C52" s="1">
        <v>4942900</v>
      </c>
      <c r="D52" s="1">
        <v>5338600</v>
      </c>
      <c r="E52" s="1"/>
      <c r="F52" s="1">
        <f t="shared" si="2"/>
        <v>6.4527521649644575</v>
      </c>
      <c r="G52" s="1">
        <f t="shared" si="3"/>
        <v>6.6081300675103023</v>
      </c>
      <c r="H52" s="1">
        <f t="shared" si="4"/>
        <v>6.6939818243212867</v>
      </c>
      <c r="I52" s="1">
        <f t="shared" si="5"/>
        <v>6.7274273821239534</v>
      </c>
      <c r="R52">
        <v>481430</v>
      </c>
      <c r="S52" s="1">
        <v>7997000</v>
      </c>
      <c r="T52" s="1">
        <v>20560000</v>
      </c>
      <c r="U52">
        <f t="shared" si="6"/>
        <v>5.6825331495628308</v>
      </c>
      <c r="V52">
        <f t="shared" si="7"/>
        <v>6.9029270960172626</v>
      </c>
      <c r="W52">
        <f t="shared" si="8"/>
        <v>7.3130231103232379</v>
      </c>
      <c r="AA52">
        <v>5.6825331495628308</v>
      </c>
      <c r="AB52">
        <v>6.9029270960172626</v>
      </c>
      <c r="AC52">
        <v>7.3130231103232379</v>
      </c>
    </row>
    <row r="53" spans="1:29">
      <c r="A53" s="1">
        <v>2194400</v>
      </c>
      <c r="B53" s="1">
        <v>3224200</v>
      </c>
      <c r="C53" s="1">
        <v>3972700</v>
      </c>
      <c r="D53" s="1">
        <v>4322500</v>
      </c>
      <c r="E53" s="1"/>
      <c r="F53" s="1">
        <f t="shared" si="2"/>
        <v>6.3413157945964729</v>
      </c>
      <c r="G53" s="1">
        <f t="shared" si="3"/>
        <v>6.5084219736424691</v>
      </c>
      <c r="H53" s="1">
        <f t="shared" si="4"/>
        <v>6.5990857703753134</v>
      </c>
      <c r="I53" s="1">
        <f t="shared" si="5"/>
        <v>6.6357350019459602</v>
      </c>
      <c r="R53">
        <v>333690</v>
      </c>
      <c r="S53" s="1">
        <v>6707800</v>
      </c>
      <c r="T53" s="1">
        <v>18351000</v>
      </c>
      <c r="U53">
        <f t="shared" si="6"/>
        <v>5.523343191941299</v>
      </c>
      <c r="V53">
        <f t="shared" si="7"/>
        <v>6.8265801051875865</v>
      </c>
      <c r="W53">
        <f t="shared" si="8"/>
        <v>7.2636597352174652</v>
      </c>
      <c r="AA53">
        <v>5.523343191941299</v>
      </c>
      <c r="AB53">
        <v>6.8265801051875865</v>
      </c>
      <c r="AC53">
        <v>7.2636597352174652</v>
      </c>
    </row>
    <row r="54" spans="1:29">
      <c r="A54" s="1">
        <v>1676800</v>
      </c>
      <c r="B54" s="1">
        <v>2536600</v>
      </c>
      <c r="C54" s="1">
        <v>3165400</v>
      </c>
      <c r="D54" s="1">
        <v>3472800</v>
      </c>
      <c r="E54" s="1"/>
      <c r="F54" s="1">
        <f t="shared" si="2"/>
        <v>6.2244812653036323</v>
      </c>
      <c r="G54" s="1">
        <f t="shared" si="3"/>
        <v>6.4042519881169051</v>
      </c>
      <c r="H54" s="1">
        <f t="shared" si="4"/>
        <v>6.5004285980235981</v>
      </c>
      <c r="I54" s="1">
        <f t="shared" si="5"/>
        <v>6.5406797728306438</v>
      </c>
      <c r="R54">
        <v>227910</v>
      </c>
      <c r="S54" s="1">
        <v>5600500</v>
      </c>
      <c r="T54" s="1">
        <v>16315000</v>
      </c>
      <c r="U54">
        <f t="shared" si="6"/>
        <v>5.3577633811239478</v>
      </c>
      <c r="V54">
        <f t="shared" si="7"/>
        <v>6.7482268015682463</v>
      </c>
      <c r="W54">
        <f t="shared" si="8"/>
        <v>7.2125870781238941</v>
      </c>
      <c r="AA54">
        <v>5.3577633811239478</v>
      </c>
      <c r="AB54">
        <v>6.7482268015682463</v>
      </c>
      <c r="AC54">
        <v>7.2125870781238941</v>
      </c>
    </row>
    <row r="55" spans="1:29">
      <c r="A55" s="1">
        <v>1266000</v>
      </c>
      <c r="B55" s="1">
        <v>1975000</v>
      </c>
      <c r="C55" s="1">
        <v>2498100</v>
      </c>
      <c r="D55" s="1">
        <v>2768900</v>
      </c>
      <c r="E55" s="1"/>
      <c r="F55" s="1">
        <f t="shared" si="2"/>
        <v>6.102433705681336</v>
      </c>
      <c r="G55" s="1">
        <f t="shared" si="3"/>
        <v>6.2955670999624793</v>
      </c>
      <c r="H55" s="1">
        <f t="shared" si="4"/>
        <v>6.3976098193779602</v>
      </c>
      <c r="I55" s="1">
        <f t="shared" si="5"/>
        <v>6.442307271299053</v>
      </c>
      <c r="R55">
        <v>154490</v>
      </c>
      <c r="S55" s="1">
        <v>4644400</v>
      </c>
      <c r="T55" s="1">
        <v>14441000</v>
      </c>
      <c r="U55">
        <f t="shared" si="6"/>
        <v>5.1889003731759118</v>
      </c>
      <c r="V55">
        <f t="shared" si="7"/>
        <v>6.6669296163877689</v>
      </c>
      <c r="W55">
        <f t="shared" si="8"/>
        <v>7.159597267987408</v>
      </c>
      <c r="AA55">
        <v>5.1889003731759118</v>
      </c>
      <c r="AB55">
        <v>6.6669296163877689</v>
      </c>
      <c r="AC55">
        <v>7.159597267987408</v>
      </c>
    </row>
    <row r="56" spans="1:29">
      <c r="A56">
        <v>951340</v>
      </c>
      <c r="B56" s="1">
        <v>1529400</v>
      </c>
      <c r="C56" s="1">
        <v>1958200</v>
      </c>
      <c r="D56" s="1">
        <v>2194700</v>
      </c>
      <c r="E56" s="1"/>
      <c r="F56" s="1">
        <f t="shared" si="2"/>
        <v>5.9783357574574252</v>
      </c>
      <c r="G56" s="1">
        <f t="shared" si="3"/>
        <v>6.1845210858529107</v>
      </c>
      <c r="H56" s="1">
        <f t="shared" si="4"/>
        <v>6.2918570462314598</v>
      </c>
      <c r="I56" s="1">
        <f t="shared" si="5"/>
        <v>6.3413751636446944</v>
      </c>
      <c r="R56">
        <v>104660</v>
      </c>
      <c r="S56" s="1">
        <v>3840000</v>
      </c>
      <c r="T56" s="1">
        <v>12775000</v>
      </c>
      <c r="U56">
        <f t="shared" si="6"/>
        <v>5.0197807304036468</v>
      </c>
      <c r="V56">
        <f t="shared" si="7"/>
        <v>6.5843312243675305</v>
      </c>
      <c r="W56">
        <f t="shared" si="8"/>
        <v>7.1063609088067503</v>
      </c>
      <c r="AA56">
        <v>5.0197807304036468</v>
      </c>
      <c r="AB56">
        <v>6.5843312243675305</v>
      </c>
      <c r="AC56">
        <v>7.1063609088067503</v>
      </c>
    </row>
    <row r="57" spans="1:29">
      <c r="A57">
        <v>714360</v>
      </c>
      <c r="B57" s="1">
        <v>1182000</v>
      </c>
      <c r="C57" s="1">
        <v>1532700</v>
      </c>
      <c r="D57" s="1">
        <v>1735500</v>
      </c>
      <c r="E57" s="1"/>
      <c r="F57" s="1">
        <f t="shared" si="2"/>
        <v>5.8539171285993783</v>
      </c>
      <c r="G57" s="1">
        <f t="shared" si="3"/>
        <v>6.0726174765452363</v>
      </c>
      <c r="H57" s="1">
        <f t="shared" si="4"/>
        <v>6.1854571574019257</v>
      </c>
      <c r="I57" s="1">
        <f t="shared" si="5"/>
        <v>6.2394246180074306</v>
      </c>
      <c r="R57">
        <v>69859</v>
      </c>
      <c r="S57" s="1">
        <v>3172700</v>
      </c>
      <c r="T57" s="1">
        <v>11364000</v>
      </c>
      <c r="U57">
        <f t="shared" si="6"/>
        <v>4.8442223646169689</v>
      </c>
      <c r="V57">
        <f t="shared" si="7"/>
        <v>6.5014290085945206</v>
      </c>
      <c r="W57">
        <f t="shared" si="8"/>
        <v>7.0555312250508981</v>
      </c>
      <c r="AA57">
        <v>4.8442223646169689</v>
      </c>
      <c r="AB57">
        <v>6.5014290085945206</v>
      </c>
      <c r="AC57">
        <v>7.0555312250508981</v>
      </c>
    </row>
    <row r="58" spans="1:29">
      <c r="A58" s="1">
        <v>12657000</v>
      </c>
      <c r="B58" s="1">
        <v>15445000</v>
      </c>
      <c r="C58" s="1">
        <v>18628000</v>
      </c>
      <c r="D58" s="1">
        <v>19613000</v>
      </c>
      <c r="E58" s="1"/>
      <c r="F58" s="1">
        <f t="shared" si="2"/>
        <v>7.1023307801015436</v>
      </c>
      <c r="G58" s="1">
        <f t="shared" si="3"/>
        <v>7.1887879126374692</v>
      </c>
      <c r="H58" s="1">
        <f t="shared" si="4"/>
        <v>7.2701662292606937</v>
      </c>
      <c r="I58" s="1">
        <f t="shared" si="5"/>
        <v>7.2925440283335794</v>
      </c>
      <c r="Q58" s="1"/>
      <c r="R58" s="1">
        <v>4303200</v>
      </c>
      <c r="S58" s="1">
        <v>24939000</v>
      </c>
      <c r="T58" s="1">
        <v>42406000</v>
      </c>
      <c r="U58">
        <f t="shared" si="6"/>
        <v>6.633791531273789</v>
      </c>
      <c r="V58">
        <f t="shared" si="7"/>
        <v>7.3968790352215565</v>
      </c>
      <c r="W58">
        <f t="shared" si="8"/>
        <v>7.627427309011094</v>
      </c>
      <c r="AA58">
        <v>6.633791531273789</v>
      </c>
      <c r="AB58">
        <v>7.3968790352215565</v>
      </c>
      <c r="AC58">
        <v>7.627427309011094</v>
      </c>
    </row>
    <row r="59" spans="1:29">
      <c r="A59" s="1">
        <v>10622000</v>
      </c>
      <c r="B59" s="1">
        <v>13159000</v>
      </c>
      <c r="C59" s="1">
        <v>15279000</v>
      </c>
      <c r="D59" s="1">
        <v>15864000</v>
      </c>
      <c r="E59" s="1"/>
      <c r="F59" s="1">
        <f t="shared" si="2"/>
        <v>7.0262062970831183</v>
      </c>
      <c r="G59" s="1">
        <f t="shared" si="3"/>
        <v>7.1192228869235832</v>
      </c>
      <c r="H59" s="1">
        <f t="shared" si="4"/>
        <v>7.1840949308958404</v>
      </c>
      <c r="I59" s="1">
        <f t="shared" si="5"/>
        <v>7.2004127011972461</v>
      </c>
      <c r="Q59" s="1"/>
      <c r="R59" s="1">
        <v>3487000</v>
      </c>
      <c r="S59" s="1">
        <v>20670000</v>
      </c>
      <c r="T59" s="1">
        <v>37998000</v>
      </c>
      <c r="U59">
        <f t="shared" si="6"/>
        <v>6.5424519473759766</v>
      </c>
      <c r="V59">
        <f t="shared" si="7"/>
        <v>7.3153404766272878</v>
      </c>
      <c r="W59">
        <f t="shared" si="8"/>
        <v>7.5797607384109629</v>
      </c>
      <c r="AA59">
        <v>6.5424519473759766</v>
      </c>
      <c r="AB59">
        <v>7.3153404766272878</v>
      </c>
      <c r="AC59">
        <v>7.5797607384109629</v>
      </c>
    </row>
    <row r="60" spans="1:29">
      <c r="A60" s="1">
        <v>8600300</v>
      </c>
      <c r="B60" s="1">
        <v>10864000</v>
      </c>
      <c r="C60" s="1">
        <v>12463000</v>
      </c>
      <c r="D60" s="1">
        <v>12913000</v>
      </c>
      <c r="E60" s="1"/>
      <c r="F60" s="1">
        <f t="shared" si="2"/>
        <v>6.9345136007868415</v>
      </c>
      <c r="G60" s="1">
        <f t="shared" si="3"/>
        <v>7.0359897569364263</v>
      </c>
      <c r="H60" s="1">
        <f t="shared" si="4"/>
        <v>7.0956225950216218</v>
      </c>
      <c r="I60" s="1">
        <f t="shared" si="5"/>
        <v>7.1110271510261747</v>
      </c>
      <c r="Q60" s="1"/>
      <c r="R60" s="1">
        <v>2591100</v>
      </c>
      <c r="S60" s="1">
        <v>17264000</v>
      </c>
      <c r="T60" s="1">
        <v>33982000</v>
      </c>
      <c r="U60">
        <f t="shared" si="6"/>
        <v>6.4134841743174071</v>
      </c>
      <c r="V60">
        <f t="shared" si="7"/>
        <v>7.2371414273388357</v>
      </c>
      <c r="W60">
        <f t="shared" si="8"/>
        <v>7.5312489355513623</v>
      </c>
      <c r="AA60">
        <v>6.4134841743174071</v>
      </c>
      <c r="AB60">
        <v>7.2371414273388357</v>
      </c>
      <c r="AC60">
        <v>7.5312489355513623</v>
      </c>
    </row>
    <row r="61" spans="1:29">
      <c r="A61" s="1">
        <v>6843400</v>
      </c>
      <c r="B61" s="1">
        <v>8837700</v>
      </c>
      <c r="C61" s="1">
        <v>10138000</v>
      </c>
      <c r="D61" s="1">
        <v>10544000</v>
      </c>
      <c r="E61" s="1"/>
      <c r="F61" s="1">
        <f t="shared" si="2"/>
        <v>6.8352719254582022</v>
      </c>
      <c r="G61" s="1">
        <f t="shared" si="3"/>
        <v>6.9463392551402938</v>
      </c>
      <c r="H61" s="1">
        <f t="shared" si="4"/>
        <v>7.0059522868873829</v>
      </c>
      <c r="I61" s="1">
        <f t="shared" si="5"/>
        <v>7.0230053972499347</v>
      </c>
      <c r="Q61" s="1"/>
      <c r="R61" s="1">
        <v>1886100</v>
      </c>
      <c r="S61" s="1">
        <v>14471000</v>
      </c>
      <c r="T61" s="1">
        <v>30345000</v>
      </c>
      <c r="U61">
        <f t="shared" si="6"/>
        <v>6.2755647150698497</v>
      </c>
      <c r="V61">
        <f t="shared" si="7"/>
        <v>7.1604985435223458</v>
      </c>
      <c r="W61">
        <f t="shared" si="8"/>
        <v>7.4820871418264856</v>
      </c>
      <c r="AA61">
        <v>6.2755647150698497</v>
      </c>
      <c r="AB61">
        <v>7.1604985435223458</v>
      </c>
      <c r="AC61">
        <v>7.4820871418264856</v>
      </c>
    </row>
    <row r="62" spans="1:29">
      <c r="A62" s="1">
        <v>5382200</v>
      </c>
      <c r="B62" s="1">
        <v>7118600</v>
      </c>
      <c r="C62" s="1">
        <v>8216900</v>
      </c>
      <c r="D62" s="1">
        <v>8603100</v>
      </c>
      <c r="E62" s="1"/>
      <c r="F62" s="1">
        <f t="shared" si="2"/>
        <v>6.7309598319046113</v>
      </c>
      <c r="G62" s="1">
        <f t="shared" si="3"/>
        <v>6.8523945902577852</v>
      </c>
      <c r="H62" s="1">
        <f t="shared" si="4"/>
        <v>6.9147080016246569</v>
      </c>
      <c r="I62" s="1">
        <f t="shared" si="5"/>
        <v>6.934654971046216</v>
      </c>
      <c r="Q62" s="1"/>
      <c r="R62" s="1">
        <v>1349100</v>
      </c>
      <c r="S62" s="1">
        <v>12138000</v>
      </c>
      <c r="T62" s="1">
        <v>27108000</v>
      </c>
      <c r="U62">
        <f t="shared" si="6"/>
        <v>6.1300441422876046</v>
      </c>
      <c r="V62">
        <f t="shared" si="7"/>
        <v>7.0841471331544481</v>
      </c>
      <c r="W62">
        <f t="shared" si="8"/>
        <v>7.4330974769679878</v>
      </c>
      <c r="AA62">
        <v>6.1300441422876046</v>
      </c>
      <c r="AB62">
        <v>7.0841471331544481</v>
      </c>
      <c r="AC62">
        <v>7.4330974769679878</v>
      </c>
    </row>
    <row r="63" spans="1:29">
      <c r="A63" s="1">
        <v>4194600</v>
      </c>
      <c r="B63" s="1">
        <v>5686700</v>
      </c>
      <c r="C63" s="1">
        <v>6633500</v>
      </c>
      <c r="D63" s="1">
        <v>7005300</v>
      </c>
      <c r="E63" s="1"/>
      <c r="F63" s="1">
        <f t="shared" si="2"/>
        <v>6.6226905525126512</v>
      </c>
      <c r="G63" s="1">
        <f t="shared" si="3"/>
        <v>6.7548603177930202</v>
      </c>
      <c r="H63" s="1">
        <f t="shared" si="4"/>
        <v>6.8217427334746183</v>
      </c>
      <c r="I63" s="1">
        <f t="shared" si="5"/>
        <v>6.8454267385589453</v>
      </c>
      <c r="R63">
        <v>955650</v>
      </c>
      <c r="S63" s="1">
        <v>10176000</v>
      </c>
      <c r="T63" s="1">
        <v>24200000</v>
      </c>
      <c r="U63">
        <f t="shared" si="6"/>
        <v>5.9802988641377226</v>
      </c>
      <c r="V63">
        <f t="shared" si="7"/>
        <v>7.0075770983043384</v>
      </c>
      <c r="W63">
        <f t="shared" si="8"/>
        <v>7.3838153659804311</v>
      </c>
      <c r="AA63">
        <v>5.9802988641377226</v>
      </c>
      <c r="AB63">
        <v>7.0075770983043384</v>
      </c>
      <c r="AC63">
        <v>7.3838153659804311</v>
      </c>
    </row>
    <row r="64" spans="1:29">
      <c r="A64" s="1">
        <v>3242200</v>
      </c>
      <c r="B64" s="1">
        <v>4512300</v>
      </c>
      <c r="C64" s="1">
        <v>5330400</v>
      </c>
      <c r="D64" s="1">
        <v>5683100</v>
      </c>
      <c r="E64" s="1"/>
      <c r="F64" s="1">
        <f t="shared" si="2"/>
        <v>6.5108398014493609</v>
      </c>
      <c r="G64" s="1">
        <f t="shared" si="3"/>
        <v>6.6543979659782488</v>
      </c>
      <c r="H64" s="1">
        <f t="shared" si="4"/>
        <v>6.7267598002600799</v>
      </c>
      <c r="I64" s="1">
        <f t="shared" si="5"/>
        <v>6.7545852979708423</v>
      </c>
      <c r="R64">
        <v>670540</v>
      </c>
      <c r="S64" s="1">
        <v>8508600</v>
      </c>
      <c r="T64" s="1">
        <v>21556000</v>
      </c>
      <c r="U64">
        <f t="shared" si="6"/>
        <v>5.8264246901087553</v>
      </c>
      <c r="V64">
        <f t="shared" si="7"/>
        <v>6.9298581074062202</v>
      </c>
      <c r="W64">
        <f t="shared" si="8"/>
        <v>7.3335681749239878</v>
      </c>
      <c r="AA64">
        <v>5.8264246901087553</v>
      </c>
      <c r="AB64">
        <v>6.9298581074062202</v>
      </c>
      <c r="AC64">
        <v>7.3335681749239878</v>
      </c>
    </row>
    <row r="65" spans="1:29">
      <c r="A65" s="1">
        <v>2489100</v>
      </c>
      <c r="B65" s="1">
        <v>3556400</v>
      </c>
      <c r="C65" s="1">
        <v>4259000</v>
      </c>
      <c r="D65" s="1">
        <v>4588000</v>
      </c>
      <c r="E65" s="1"/>
      <c r="F65" s="1">
        <f t="shared" si="2"/>
        <v>6.396042344810998</v>
      </c>
      <c r="G65" s="1">
        <f t="shared" si="3"/>
        <v>6.5510106015735108</v>
      </c>
      <c r="H65" s="1">
        <f t="shared" si="4"/>
        <v>6.6293076400737485</v>
      </c>
      <c r="I65" s="1">
        <f t="shared" si="5"/>
        <v>6.6616234092292297</v>
      </c>
      <c r="R65">
        <v>465960</v>
      </c>
      <c r="S65" s="1">
        <v>7096700</v>
      </c>
      <c r="T65" s="1">
        <v>19252000</v>
      </c>
      <c r="U65">
        <f t="shared" si="6"/>
        <v>5.6683486365936728</v>
      </c>
      <c r="V65">
        <f t="shared" si="7"/>
        <v>6.8510564466127981</v>
      </c>
      <c r="W65">
        <f t="shared" si="8"/>
        <v>7.2844758530053211</v>
      </c>
      <c r="AA65">
        <v>5.6683486365936728</v>
      </c>
      <c r="AB65">
        <v>6.8510564466127981</v>
      </c>
      <c r="AC65">
        <v>7.2844758530053211</v>
      </c>
    </row>
    <row r="66" spans="1:29">
      <c r="A66" s="1">
        <v>1899900</v>
      </c>
      <c r="B66" s="1">
        <v>2784700</v>
      </c>
      <c r="C66" s="1">
        <v>3382400</v>
      </c>
      <c r="D66" s="1">
        <v>3687500</v>
      </c>
      <c r="E66" s="1"/>
      <c r="F66" s="1">
        <f t="shared" ref="F66:F95" si="9">LOG(A66)</f>
        <v>6.2787307427469816</v>
      </c>
      <c r="G66" s="1">
        <f t="shared" ref="G66:G95" si="10">LOG(B66)</f>
        <v>6.4447784148194787</v>
      </c>
      <c r="H66" s="1">
        <f t="shared" ref="H66:H95" si="11">LOG(C66)</f>
        <v>6.529224965627332</v>
      </c>
      <c r="I66" s="1">
        <f t="shared" ref="I66:I95" si="12">LOG(D66)</f>
        <v>6.5667320289862197</v>
      </c>
      <c r="R66">
        <v>321330</v>
      </c>
      <c r="S66" s="1">
        <v>5897400</v>
      </c>
      <c r="T66" s="1">
        <v>17099000</v>
      </c>
      <c r="U66">
        <f t="shared" ref="U66:U95" si="13">LOG(R66)</f>
        <v>5.506951274030321</v>
      </c>
      <c r="V66">
        <f t="shared" ref="V66:V95" si="14">LOG(S66)</f>
        <v>6.7706605854514192</v>
      </c>
      <c r="W66">
        <f t="shared" ref="W66:W95" si="15">LOG(T66)</f>
        <v>7.2329707123113893</v>
      </c>
      <c r="AA66">
        <v>5.506951274030321</v>
      </c>
      <c r="AB66">
        <v>6.7706605854514192</v>
      </c>
      <c r="AC66">
        <v>7.2329707123113893</v>
      </c>
    </row>
    <row r="67" spans="1:29">
      <c r="A67" s="1">
        <v>1439200</v>
      </c>
      <c r="B67" s="1">
        <v>2166700</v>
      </c>
      <c r="C67" s="1">
        <v>2672100</v>
      </c>
      <c r="D67" s="1">
        <v>2948300</v>
      </c>
      <c r="E67" s="1"/>
      <c r="F67" s="1">
        <f t="shared" si="9"/>
        <v>6.1581211503374949</v>
      </c>
      <c r="G67" s="1">
        <f t="shared" si="10"/>
        <v>6.3357987833253659</v>
      </c>
      <c r="H67" s="1">
        <f t="shared" si="11"/>
        <v>6.4268527070353691</v>
      </c>
      <c r="I67" s="1">
        <f t="shared" si="12"/>
        <v>6.4695716724419983</v>
      </c>
      <c r="R67">
        <v>219900</v>
      </c>
      <c r="S67" s="1">
        <v>4887500</v>
      </c>
      <c r="T67" s="1">
        <v>15183000</v>
      </c>
      <c r="U67">
        <f t="shared" si="13"/>
        <v>5.3422252293607908</v>
      </c>
      <c r="V67">
        <f t="shared" si="14"/>
        <v>6.6890867704039234</v>
      </c>
      <c r="W67">
        <f t="shared" si="15"/>
        <v>7.1813575920284505</v>
      </c>
      <c r="AA67">
        <v>5.3422252293607908</v>
      </c>
      <c r="AB67">
        <v>6.6890867704039234</v>
      </c>
      <c r="AC67">
        <v>7.1813575920284505</v>
      </c>
    </row>
    <row r="68" spans="1:29">
      <c r="A68" s="1">
        <v>1080600</v>
      </c>
      <c r="B68" s="1">
        <v>1679600</v>
      </c>
      <c r="C68" s="1">
        <v>2096200</v>
      </c>
      <c r="D68" s="1">
        <v>2341900</v>
      </c>
      <c r="E68" s="1"/>
      <c r="F68" s="1">
        <f t="shared" si="9"/>
        <v>6.0336649632031767</v>
      </c>
      <c r="G68" s="1">
        <f t="shared" si="10"/>
        <v>6.2252058659659024</v>
      </c>
      <c r="H68" s="1">
        <f t="shared" si="11"/>
        <v>6.321432716647859</v>
      </c>
      <c r="I68" s="1">
        <f t="shared" si="12"/>
        <v>6.369568346596548</v>
      </c>
      <c r="R68">
        <v>149320</v>
      </c>
      <c r="S68" s="1">
        <v>4034900</v>
      </c>
      <c r="T68" s="1">
        <v>13472000</v>
      </c>
      <c r="U68">
        <f t="shared" si="13"/>
        <v>5.174117981254267</v>
      </c>
      <c r="V68">
        <f t="shared" si="14"/>
        <v>6.6058327757405282</v>
      </c>
      <c r="W68">
        <f t="shared" si="15"/>
        <v>7.1294320741555746</v>
      </c>
      <c r="AA68">
        <v>5.174117981254267</v>
      </c>
      <c r="AB68">
        <v>6.6058327757405282</v>
      </c>
      <c r="AC68">
        <v>7.1294320741555746</v>
      </c>
    </row>
    <row r="69" spans="1:29">
      <c r="A69">
        <v>807040</v>
      </c>
      <c r="B69" s="1">
        <v>1291900</v>
      </c>
      <c r="C69" s="1">
        <v>1633300</v>
      </c>
      <c r="D69" s="1">
        <v>1845200</v>
      </c>
      <c r="E69" s="1"/>
      <c r="F69" s="1">
        <f t="shared" si="9"/>
        <v>5.9068950605569688</v>
      </c>
      <c r="G69" s="1">
        <f t="shared" si="10"/>
        <v>6.111228898234156</v>
      </c>
      <c r="H69" s="1">
        <f t="shared" si="11"/>
        <v>6.213065962065718</v>
      </c>
      <c r="I69" s="1">
        <f t="shared" si="12"/>
        <v>6.2660434459362291</v>
      </c>
      <c r="R69">
        <v>100620</v>
      </c>
      <c r="S69" s="1">
        <v>3320100</v>
      </c>
      <c r="T69" s="1">
        <v>11928000</v>
      </c>
      <c r="U69">
        <f t="shared" si="13"/>
        <v>5.0026843129897296</v>
      </c>
      <c r="V69">
        <f t="shared" si="14"/>
        <v>6.5211511646661284</v>
      </c>
      <c r="W69">
        <f t="shared" si="15"/>
        <v>7.0765676304449379</v>
      </c>
      <c r="AA69">
        <v>5.0026843129897296</v>
      </c>
      <c r="AB69">
        <v>6.5211511646661284</v>
      </c>
      <c r="AC69">
        <v>7.0765676304449379</v>
      </c>
    </row>
    <row r="70" spans="1:29">
      <c r="A70">
        <v>598570</v>
      </c>
      <c r="B70">
        <v>985570</v>
      </c>
      <c r="C70" s="1">
        <v>1263700</v>
      </c>
      <c r="D70" s="1">
        <v>1442600</v>
      </c>
      <c r="E70" s="1"/>
      <c r="F70" s="1">
        <f t="shared" si="9"/>
        <v>5.7771149464484584</v>
      </c>
      <c r="G70" s="1">
        <f t="shared" si="10"/>
        <v>5.9936874754283567</v>
      </c>
      <c r="H70" s="1">
        <f t="shared" si="11"/>
        <v>6.1016439854903135</v>
      </c>
      <c r="I70" s="1">
        <f t="shared" si="12"/>
        <v>6.1591459278540475</v>
      </c>
      <c r="R70">
        <v>67240</v>
      </c>
      <c r="S70" s="1">
        <v>2722300</v>
      </c>
      <c r="T70" s="1">
        <v>10535000</v>
      </c>
      <c r="U70">
        <f t="shared" si="13"/>
        <v>4.8276277047674334</v>
      </c>
      <c r="V70">
        <f t="shared" si="14"/>
        <v>6.4349359831617168</v>
      </c>
      <c r="W70">
        <f t="shared" si="15"/>
        <v>7.0226345399441188</v>
      </c>
      <c r="AA70">
        <v>4.8276277047674334</v>
      </c>
      <c r="AB70">
        <v>6.4349359831617168</v>
      </c>
      <c r="AC70">
        <v>7.0226345399441188</v>
      </c>
    </row>
    <row r="71" spans="1:29">
      <c r="A71">
        <v>439590</v>
      </c>
      <c r="B71">
        <v>747120</v>
      </c>
      <c r="C71">
        <v>969820</v>
      </c>
      <c r="D71" s="1">
        <v>1120700</v>
      </c>
      <c r="E71" s="1"/>
      <c r="F71" s="1">
        <f t="shared" si="9"/>
        <v>5.6430478043287584</v>
      </c>
      <c r="G71" s="1">
        <f t="shared" si="10"/>
        <v>5.8733903623941215</v>
      </c>
      <c r="H71" s="1">
        <f t="shared" si="11"/>
        <v>5.9866911360592292</v>
      </c>
      <c r="I71" s="1">
        <f t="shared" si="12"/>
        <v>6.0494893719335563</v>
      </c>
      <c r="R71">
        <v>44528</v>
      </c>
      <c r="S71" s="1">
        <v>2218800</v>
      </c>
      <c r="T71" s="1">
        <v>9278800</v>
      </c>
      <c r="U71">
        <f t="shared" si="13"/>
        <v>4.6486331889899679</v>
      </c>
      <c r="V71">
        <f t="shared" si="14"/>
        <v>6.3461181572067975</v>
      </c>
      <c r="W71">
        <f t="shared" si="15"/>
        <v>6.9674918138183823</v>
      </c>
      <c r="AA71">
        <v>4.6486331889899679</v>
      </c>
      <c r="AB71">
        <v>6.3461181572067975</v>
      </c>
      <c r="AC71">
        <v>6.9674918138183823</v>
      </c>
    </row>
    <row r="72" spans="1:29">
      <c r="A72">
        <v>319520</v>
      </c>
      <c r="B72">
        <v>560740</v>
      </c>
      <c r="C72">
        <v>736530</v>
      </c>
      <c r="D72">
        <v>862130</v>
      </c>
      <c r="F72" s="1">
        <f t="shared" si="9"/>
        <v>5.504498047526627</v>
      </c>
      <c r="G72" s="1">
        <f t="shared" si="10"/>
        <v>5.7487615372999556</v>
      </c>
      <c r="H72" s="1">
        <f t="shared" si="11"/>
        <v>5.8671904410212994</v>
      </c>
      <c r="I72" s="1">
        <f t="shared" si="12"/>
        <v>5.9355727577339703</v>
      </c>
      <c r="R72">
        <v>29132</v>
      </c>
      <c r="S72" s="1">
        <v>1795500</v>
      </c>
      <c r="T72" s="1">
        <v>8173900</v>
      </c>
      <c r="U72">
        <f t="shared" si="13"/>
        <v>4.4643703012822327</v>
      </c>
      <c r="V72">
        <f t="shared" si="14"/>
        <v>6.2541854094620923</v>
      </c>
      <c r="W72">
        <f t="shared" si="15"/>
        <v>6.912429320222425</v>
      </c>
      <c r="AA72">
        <v>4.4643703012822327</v>
      </c>
      <c r="AB72">
        <v>6.2541854094620923</v>
      </c>
      <c r="AC72">
        <v>6.912429320222425</v>
      </c>
    </row>
    <row r="73" spans="1:29">
      <c r="A73">
        <v>229330</v>
      </c>
      <c r="B73">
        <v>416510</v>
      </c>
      <c r="C73">
        <v>554810</v>
      </c>
      <c r="D73">
        <v>656890</v>
      </c>
      <c r="F73" s="1">
        <f t="shared" si="9"/>
        <v>5.3604608710501784</v>
      </c>
      <c r="G73" s="1">
        <f t="shared" si="10"/>
        <v>5.6196254328560924</v>
      </c>
      <c r="H73" s="1">
        <f t="shared" si="11"/>
        <v>5.7441442802773821</v>
      </c>
      <c r="I73" s="1">
        <f t="shared" si="12"/>
        <v>5.8174926505450673</v>
      </c>
      <c r="R73">
        <v>18797</v>
      </c>
      <c r="S73" s="1">
        <v>1442200</v>
      </c>
      <c r="T73" s="1">
        <v>7156200</v>
      </c>
      <c r="U73">
        <f t="shared" si="13"/>
        <v>4.2740885414227101</v>
      </c>
      <c r="V73">
        <f t="shared" si="14"/>
        <v>6.1590254912249049</v>
      </c>
      <c r="W73">
        <f t="shared" si="15"/>
        <v>6.8546824696374555</v>
      </c>
      <c r="AA73">
        <v>4.2740885414227101</v>
      </c>
      <c r="AB73">
        <v>6.1590254912249049</v>
      </c>
      <c r="AC73">
        <v>6.8546824696374555</v>
      </c>
    </row>
    <row r="74" spans="1:29">
      <c r="A74">
        <v>163310</v>
      </c>
      <c r="B74">
        <v>305620</v>
      </c>
      <c r="C74">
        <v>413140</v>
      </c>
      <c r="D74">
        <v>495300</v>
      </c>
      <c r="F74" s="1">
        <f t="shared" si="9"/>
        <v>5.2130127788080092</v>
      </c>
      <c r="G74" s="1">
        <f t="shared" si="10"/>
        <v>5.4851817713873769</v>
      </c>
      <c r="H74" s="1">
        <f t="shared" si="11"/>
        <v>5.6160972451781976</v>
      </c>
      <c r="I74" s="1">
        <f t="shared" si="12"/>
        <v>5.6948683279824559</v>
      </c>
      <c r="R74">
        <v>12050</v>
      </c>
      <c r="S74" s="1">
        <v>1149900</v>
      </c>
      <c r="T74" s="1">
        <v>6260600</v>
      </c>
      <c r="U74">
        <f t="shared" si="13"/>
        <v>4.0809870469108871</v>
      </c>
      <c r="V74">
        <f t="shared" si="14"/>
        <v>6.0606600739740148</v>
      </c>
      <c r="W74">
        <f t="shared" si="15"/>
        <v>6.7966159568849092</v>
      </c>
      <c r="AA74">
        <v>4.0809870469108871</v>
      </c>
      <c r="AB74">
        <v>6.0606600739740148</v>
      </c>
      <c r="AC74">
        <v>6.7966159568849092</v>
      </c>
    </row>
    <row r="75" spans="1:29">
      <c r="A75" s="1">
        <v>116250</v>
      </c>
      <c r="B75">
        <v>224570</v>
      </c>
      <c r="C75">
        <v>306030</v>
      </c>
      <c r="D75">
        <v>371580</v>
      </c>
      <c r="F75" s="1">
        <f t="shared" si="9"/>
        <v>5.0653929615619919</v>
      </c>
      <c r="G75" s="1">
        <f t="shared" si="10"/>
        <v>5.3513517389928014</v>
      </c>
      <c r="H75" s="1">
        <f t="shared" si="11"/>
        <v>5.4857640022849479</v>
      </c>
      <c r="I75" s="1">
        <f t="shared" si="12"/>
        <v>5.5700523303932146</v>
      </c>
      <c r="R75">
        <v>7699.6</v>
      </c>
      <c r="S75">
        <v>913000</v>
      </c>
      <c r="T75" s="1">
        <v>5445300</v>
      </c>
      <c r="U75">
        <f t="shared" si="13"/>
        <v>3.8864681638341612</v>
      </c>
      <c r="V75">
        <f t="shared" si="14"/>
        <v>5.9604707775342991</v>
      </c>
      <c r="W75">
        <f t="shared" si="15"/>
        <v>6.7360218115032708</v>
      </c>
      <c r="AA75">
        <v>3.8864681638341612</v>
      </c>
      <c r="AB75">
        <v>5.9604707775342991</v>
      </c>
      <c r="AC75">
        <v>6.7360218115032708</v>
      </c>
    </row>
    <row r="76" spans="1:29">
      <c r="A76" s="1">
        <v>81740</v>
      </c>
      <c r="B76">
        <v>163650</v>
      </c>
      <c r="C76">
        <v>226720</v>
      </c>
      <c r="D76">
        <v>278100</v>
      </c>
      <c r="F76" s="1">
        <f t="shared" si="9"/>
        <v>4.9124346333755744</v>
      </c>
      <c r="G76" s="1">
        <f t="shared" si="10"/>
        <v>5.2139160096440227</v>
      </c>
      <c r="H76" s="1">
        <f t="shared" si="11"/>
        <v>5.3554898329033849</v>
      </c>
      <c r="I76" s="1">
        <f t="shared" si="12"/>
        <v>5.4442009888641598</v>
      </c>
      <c r="R76">
        <v>4812.7</v>
      </c>
      <c r="S76">
        <v>724250</v>
      </c>
      <c r="T76" s="1">
        <v>4751300</v>
      </c>
      <c r="U76">
        <f t="shared" si="13"/>
        <v>3.682388790743377</v>
      </c>
      <c r="V76">
        <f t="shared" si="14"/>
        <v>5.8598885038757995</v>
      </c>
      <c r="W76">
        <f t="shared" si="15"/>
        <v>6.676812452905259</v>
      </c>
      <c r="AA76">
        <v>3.682388790743377</v>
      </c>
      <c r="AB76">
        <v>5.8598885038757995</v>
      </c>
      <c r="AC76">
        <v>6.676812452905259</v>
      </c>
    </row>
    <row r="77" spans="1:29">
      <c r="A77" s="1">
        <v>3026700</v>
      </c>
      <c r="B77" s="1">
        <v>4705200</v>
      </c>
      <c r="C77" s="1">
        <v>5229200</v>
      </c>
      <c r="D77" s="1">
        <v>5352400</v>
      </c>
      <c r="E77" s="1"/>
      <c r="F77" s="1">
        <f t="shared" si="9"/>
        <v>6.4809693767539605</v>
      </c>
      <c r="G77" s="1">
        <f t="shared" si="10"/>
        <v>6.6725780883478318</v>
      </c>
      <c r="H77" s="1">
        <f t="shared" si="11"/>
        <v>6.7184352525076676</v>
      </c>
      <c r="I77" s="1">
        <f t="shared" si="12"/>
        <v>6.7285485620283367</v>
      </c>
      <c r="R77">
        <v>739190</v>
      </c>
      <c r="S77" s="1">
        <v>10216000</v>
      </c>
      <c r="T77" s="1">
        <v>22373000</v>
      </c>
      <c r="U77">
        <f t="shared" si="13"/>
        <v>5.8687560829763967</v>
      </c>
      <c r="V77">
        <f t="shared" si="14"/>
        <v>7.0092808842553591</v>
      </c>
      <c r="W77">
        <f t="shared" si="15"/>
        <v>7.3497242226343973</v>
      </c>
      <c r="AA77">
        <v>5.8687560829763967</v>
      </c>
      <c r="AB77">
        <v>7.0092808842553591</v>
      </c>
      <c r="AC77">
        <v>7.3497242226343973</v>
      </c>
    </row>
    <row r="78" spans="1:29">
      <c r="A78" s="1">
        <v>2700400</v>
      </c>
      <c r="B78" s="1">
        <v>3949600</v>
      </c>
      <c r="C78" s="1">
        <v>4556500</v>
      </c>
      <c r="D78" s="1">
        <v>4851800</v>
      </c>
      <c r="E78" s="1"/>
      <c r="F78" s="1">
        <f t="shared" si="9"/>
        <v>6.4314280993167827</v>
      </c>
      <c r="G78" s="1">
        <f t="shared" si="10"/>
        <v>6.5965531142114751</v>
      </c>
      <c r="H78" s="1">
        <f t="shared" si="11"/>
        <v>6.6586313746095138</v>
      </c>
      <c r="I78" s="1">
        <f t="shared" si="12"/>
        <v>6.6859028901569024</v>
      </c>
      <c r="R78">
        <v>599250</v>
      </c>
      <c r="S78" s="1">
        <v>8083200</v>
      </c>
      <c r="T78" s="1">
        <v>20044000</v>
      </c>
      <c r="U78">
        <f t="shared" si="13"/>
        <v>5.7776080427056913</v>
      </c>
      <c r="V78">
        <f t="shared" si="14"/>
        <v>6.9075833245392175</v>
      </c>
      <c r="W78">
        <f t="shared" si="15"/>
        <v>7.3019843940704394</v>
      </c>
      <c r="AA78">
        <v>5.7776080427056913</v>
      </c>
      <c r="AB78">
        <v>6.9075833245392175</v>
      </c>
      <c r="AC78">
        <v>7.3019843940704394</v>
      </c>
    </row>
    <row r="79" spans="1:29">
      <c r="A79" s="1">
        <v>2182800</v>
      </c>
      <c r="B79" s="1">
        <v>3136800</v>
      </c>
      <c r="C79" s="1">
        <v>3708800</v>
      </c>
      <c r="D79" s="1">
        <v>4030000</v>
      </c>
      <c r="E79" s="1"/>
      <c r="F79" s="1">
        <f t="shared" si="9"/>
        <v>6.3390139451111081</v>
      </c>
      <c r="G79" s="1">
        <f t="shared" si="10"/>
        <v>6.4964868292921505</v>
      </c>
      <c r="H79" s="1">
        <f t="shared" si="11"/>
        <v>6.5692334142835023</v>
      </c>
      <c r="I79" s="1">
        <f t="shared" si="12"/>
        <v>6.6053050461411091</v>
      </c>
      <c r="R79">
        <v>447400</v>
      </c>
      <c r="S79" s="1">
        <v>6476400</v>
      </c>
      <c r="T79" s="1">
        <v>17686000</v>
      </c>
      <c r="U79">
        <f t="shared" si="13"/>
        <v>5.6506959797606111</v>
      </c>
      <c r="V79">
        <f t="shared" si="14"/>
        <v>6.8113336641128388</v>
      </c>
      <c r="W79">
        <f t="shared" si="15"/>
        <v>7.2476296206791142</v>
      </c>
      <c r="AA79">
        <v>5.6506959797606111</v>
      </c>
      <c r="AB79">
        <v>6.8113336641128388</v>
      </c>
      <c r="AC79">
        <v>7.2476296206791142</v>
      </c>
    </row>
    <row r="80" spans="1:29">
      <c r="A80" s="1">
        <v>1681600</v>
      </c>
      <c r="B80" s="1">
        <v>2443000</v>
      </c>
      <c r="C80" s="1">
        <v>2939500</v>
      </c>
      <c r="D80" s="1">
        <v>3241200</v>
      </c>
      <c r="E80" s="1"/>
      <c r="F80" s="1">
        <f t="shared" si="9"/>
        <v>6.2257226986841667</v>
      </c>
      <c r="G80" s="1">
        <f t="shared" si="10"/>
        <v>6.3879234669734366</v>
      </c>
      <c r="H80" s="1">
        <f t="shared" si="11"/>
        <v>6.4682734645251001</v>
      </c>
      <c r="I80" s="1">
        <f t="shared" si="12"/>
        <v>6.510705830235076</v>
      </c>
      <c r="R80">
        <v>313370</v>
      </c>
      <c r="S80" s="1">
        <v>5257800</v>
      </c>
      <c r="T80" s="1">
        <v>15615000</v>
      </c>
      <c r="U80">
        <f t="shared" si="13"/>
        <v>5.4960574176013495</v>
      </c>
      <c r="V80">
        <f t="shared" si="14"/>
        <v>6.7208040620768559</v>
      </c>
      <c r="W80">
        <f t="shared" si="15"/>
        <v>7.1935419885662171</v>
      </c>
      <c r="AA80">
        <v>5.4960574176013495</v>
      </c>
      <c r="AB80">
        <v>6.7208040620768559</v>
      </c>
      <c r="AC80">
        <v>7.1935419885662171</v>
      </c>
    </row>
    <row r="81" spans="1:29">
      <c r="A81" s="1">
        <v>1265100</v>
      </c>
      <c r="B81" s="1">
        <v>1882000</v>
      </c>
      <c r="C81" s="1">
        <v>2295600</v>
      </c>
      <c r="D81" s="1">
        <v>2562100</v>
      </c>
      <c r="E81" s="1"/>
      <c r="F81" s="1">
        <f t="shared" si="9"/>
        <v>6.1021248557345258</v>
      </c>
      <c r="G81" s="1">
        <f t="shared" si="10"/>
        <v>6.2746196190912382</v>
      </c>
      <c r="H81" s="1">
        <f t="shared" si="11"/>
        <v>6.360896216074921</v>
      </c>
      <c r="I81" s="1">
        <f t="shared" si="12"/>
        <v>6.408596076462783</v>
      </c>
      <c r="R81">
        <v>214650</v>
      </c>
      <c r="S81" s="1">
        <v>4264400</v>
      </c>
      <c r="T81" s="1">
        <v>13778000</v>
      </c>
      <c r="U81">
        <f t="shared" si="13"/>
        <v>5.3317308928154574</v>
      </c>
      <c r="V81">
        <f t="shared" si="14"/>
        <v>6.6298579346782622</v>
      </c>
      <c r="W81">
        <f t="shared" si="15"/>
        <v>7.1391861804161287</v>
      </c>
      <c r="AA81">
        <v>5.3317308928154574</v>
      </c>
      <c r="AB81">
        <v>6.6298579346782622</v>
      </c>
      <c r="AC81">
        <v>7.1391861804161287</v>
      </c>
    </row>
    <row r="82" spans="1:29">
      <c r="A82">
        <v>938140</v>
      </c>
      <c r="B82" s="1">
        <v>1438100</v>
      </c>
      <c r="C82" s="1">
        <v>1774400</v>
      </c>
      <c r="D82" s="1">
        <v>2003800</v>
      </c>
      <c r="E82" s="1"/>
      <c r="F82" s="1">
        <f t="shared" si="9"/>
        <v>5.9722676536141526</v>
      </c>
      <c r="G82" s="1">
        <f t="shared" si="10"/>
        <v>6.1577890862820492</v>
      </c>
      <c r="H82" s="1">
        <f t="shared" si="11"/>
        <v>6.2490515288050847</v>
      </c>
      <c r="I82" s="1">
        <f t="shared" si="12"/>
        <v>6.3018543722695863</v>
      </c>
      <c r="R82">
        <v>145130</v>
      </c>
      <c r="S82" s="1">
        <v>3465200</v>
      </c>
      <c r="T82" s="1">
        <v>12161000</v>
      </c>
      <c r="U82">
        <f t="shared" si="13"/>
        <v>5.1617571952617274</v>
      </c>
      <c r="V82">
        <f t="shared" si="14"/>
        <v>6.5397283057269675</v>
      </c>
      <c r="W82">
        <f t="shared" si="15"/>
        <v>7.0849692884749871</v>
      </c>
      <c r="AA82">
        <v>5.1617571952617274</v>
      </c>
      <c r="AB82">
        <v>6.5397283057269675</v>
      </c>
      <c r="AC82">
        <v>7.0849692884749871</v>
      </c>
    </row>
    <row r="83" spans="1:29">
      <c r="A83">
        <v>689840</v>
      </c>
      <c r="B83" s="1">
        <v>1090300</v>
      </c>
      <c r="C83" s="1">
        <v>1359600</v>
      </c>
      <c r="D83" s="1">
        <v>1553100</v>
      </c>
      <c r="E83" s="1"/>
      <c r="F83" s="1">
        <f t="shared" si="9"/>
        <v>5.838748373092578</v>
      </c>
      <c r="G83" s="1">
        <f t="shared" si="10"/>
        <v>6.0375460120858264</v>
      </c>
      <c r="H83" s="1">
        <f t="shared" si="11"/>
        <v>6.1334111559110225</v>
      </c>
      <c r="I83" s="1">
        <f t="shared" si="12"/>
        <v>6.1911994197015181</v>
      </c>
      <c r="R83">
        <v>97349</v>
      </c>
      <c r="S83" s="1">
        <v>2811500</v>
      </c>
      <c r="T83" s="1">
        <v>10695000</v>
      </c>
      <c r="U83">
        <f t="shared" si="13"/>
        <v>4.9883314946674266</v>
      </c>
      <c r="V83">
        <f t="shared" si="14"/>
        <v>6.4489380878454217</v>
      </c>
      <c r="W83">
        <f t="shared" si="15"/>
        <v>7.0291807889075466</v>
      </c>
      <c r="AA83">
        <v>4.9883314946674266</v>
      </c>
      <c r="AB83">
        <v>6.4489380878454217</v>
      </c>
      <c r="AC83">
        <v>7.0291807889075466</v>
      </c>
    </row>
    <row r="84" spans="1:29">
      <c r="A84">
        <v>504060</v>
      </c>
      <c r="B84">
        <v>820400</v>
      </c>
      <c r="C84" s="1">
        <v>1035400</v>
      </c>
      <c r="D84" s="1">
        <v>1193300</v>
      </c>
      <c r="E84" s="1"/>
      <c r="F84" s="1">
        <f t="shared" si="9"/>
        <v>5.7024822350923223</v>
      </c>
      <c r="G84" s="1">
        <f t="shared" si="10"/>
        <v>5.9140256516963285</v>
      </c>
      <c r="H84" s="1">
        <f t="shared" si="11"/>
        <v>6.0151081606458368</v>
      </c>
      <c r="I84" s="1">
        <f t="shared" si="12"/>
        <v>6.0767496406240005</v>
      </c>
      <c r="R84">
        <v>64837</v>
      </c>
      <c r="S84" s="1">
        <v>2273500</v>
      </c>
      <c r="T84" s="1">
        <v>9415500</v>
      </c>
      <c r="U84">
        <f t="shared" si="13"/>
        <v>4.8118229118891955</v>
      </c>
      <c r="V84">
        <f t="shared" si="14"/>
        <v>6.3566949585411274</v>
      </c>
      <c r="W84">
        <f t="shared" si="15"/>
        <v>6.9738433877063919</v>
      </c>
      <c r="AA84">
        <v>4.8118229118891955</v>
      </c>
      <c r="AB84">
        <v>6.3566949585411274</v>
      </c>
      <c r="AC84">
        <v>6.9738433877063919</v>
      </c>
    </row>
    <row r="85" spans="1:29">
      <c r="A85">
        <v>365390</v>
      </c>
      <c r="B85">
        <v>614040</v>
      </c>
      <c r="C85">
        <v>782660</v>
      </c>
      <c r="D85">
        <v>911490</v>
      </c>
      <c r="F85" s="1">
        <f t="shared" si="9"/>
        <v>5.5627566574000786</v>
      </c>
      <c r="G85" s="1">
        <f t="shared" si="10"/>
        <v>5.7881966630197423</v>
      </c>
      <c r="H85" s="1">
        <f t="shared" si="11"/>
        <v>5.893573138568593</v>
      </c>
      <c r="I85" s="1">
        <f t="shared" si="12"/>
        <v>5.9597519083517829</v>
      </c>
      <c r="R85">
        <v>42932</v>
      </c>
      <c r="S85" s="1">
        <v>1831200</v>
      </c>
      <c r="T85" s="1">
        <v>8288700</v>
      </c>
      <c r="U85">
        <f t="shared" si="13"/>
        <v>4.6327811206884242</v>
      </c>
      <c r="V85">
        <f t="shared" si="14"/>
        <v>6.2627357796664862</v>
      </c>
      <c r="W85">
        <f t="shared" si="15"/>
        <v>6.918486421129435</v>
      </c>
      <c r="AA85">
        <v>4.6327811206884242</v>
      </c>
      <c r="AB85">
        <v>6.2627357796664862</v>
      </c>
      <c r="AC85">
        <v>6.918486421129435</v>
      </c>
    </row>
    <row r="86" spans="1:29">
      <c r="A86">
        <v>263650</v>
      </c>
      <c r="B86">
        <v>456810</v>
      </c>
      <c r="C86">
        <v>588190</v>
      </c>
      <c r="D86">
        <v>692770</v>
      </c>
      <c r="F86" s="1">
        <f t="shared" si="9"/>
        <v>5.4210277756674827</v>
      </c>
      <c r="G86" s="1">
        <f t="shared" si="10"/>
        <v>5.6597356024560117</v>
      </c>
      <c r="H86" s="1">
        <f t="shared" si="11"/>
        <v>5.7695176366590877</v>
      </c>
      <c r="I86" s="1">
        <f t="shared" si="12"/>
        <v>5.8405890725477487</v>
      </c>
      <c r="R86">
        <v>28277</v>
      </c>
      <c r="S86" s="1">
        <v>1470800</v>
      </c>
      <c r="T86" s="1">
        <v>7238600</v>
      </c>
      <c r="U86">
        <f t="shared" si="13"/>
        <v>4.4514333318378441</v>
      </c>
      <c r="V86">
        <f t="shared" si="14"/>
        <v>6.1675536211968245</v>
      </c>
      <c r="W86">
        <f t="shared" si="15"/>
        <v>6.859654578480578</v>
      </c>
      <c r="AA86">
        <v>4.4514333318378441</v>
      </c>
      <c r="AB86">
        <v>6.1675536211968245</v>
      </c>
      <c r="AC86">
        <v>6.859654578480578</v>
      </c>
    </row>
    <row r="87" spans="1:29">
      <c r="A87">
        <v>188630</v>
      </c>
      <c r="B87">
        <v>336960</v>
      </c>
      <c r="C87">
        <v>438910</v>
      </c>
      <c r="D87">
        <v>523880</v>
      </c>
      <c r="F87" s="1">
        <f t="shared" si="9"/>
        <v>5.2756107647445729</v>
      </c>
      <c r="G87" s="1">
        <f t="shared" si="10"/>
        <v>5.5275783495053927</v>
      </c>
      <c r="H87" s="1">
        <f t="shared" si="11"/>
        <v>5.6423754757990503</v>
      </c>
      <c r="I87" s="1">
        <f t="shared" si="12"/>
        <v>5.7192318188422293</v>
      </c>
      <c r="R87">
        <v>18529</v>
      </c>
      <c r="S87" s="1">
        <v>1177100</v>
      </c>
      <c r="T87" s="1">
        <v>6339600</v>
      </c>
      <c r="U87">
        <f t="shared" si="13"/>
        <v>4.2678519813156051</v>
      </c>
      <c r="V87">
        <f t="shared" si="14"/>
        <v>6.0708133597027159</v>
      </c>
      <c r="W87">
        <f t="shared" si="15"/>
        <v>6.8020618567345643</v>
      </c>
      <c r="AA87">
        <v>4.2678519813156051</v>
      </c>
      <c r="AB87">
        <v>6.0708133597027159</v>
      </c>
      <c r="AC87">
        <v>6.8020618567345643</v>
      </c>
    </row>
    <row r="88" spans="1:29">
      <c r="A88">
        <v>134050</v>
      </c>
      <c r="B88">
        <v>247010</v>
      </c>
      <c r="C88">
        <v>325270</v>
      </c>
      <c r="D88">
        <v>393380</v>
      </c>
      <c r="F88" s="1">
        <f t="shared" si="9"/>
        <v>5.1272668183188985</v>
      </c>
      <c r="G88" s="1">
        <f t="shared" si="10"/>
        <v>5.3927145356762951</v>
      </c>
      <c r="H88" s="1">
        <f t="shared" si="11"/>
        <v>5.512244009684343</v>
      </c>
      <c r="I88" s="1">
        <f t="shared" si="12"/>
        <v>5.5948122759940047</v>
      </c>
      <c r="R88">
        <v>12063</v>
      </c>
      <c r="S88">
        <v>937140</v>
      </c>
      <c r="T88" s="1">
        <v>5535400</v>
      </c>
      <c r="U88">
        <f t="shared" si="13"/>
        <v>4.0814553278225736</v>
      </c>
      <c r="V88">
        <f t="shared" si="14"/>
        <v>5.9718044752908428</v>
      </c>
      <c r="W88">
        <f t="shared" si="15"/>
        <v>6.7431490094091409</v>
      </c>
      <c r="AA88">
        <v>4.0814553278225736</v>
      </c>
      <c r="AB88">
        <v>5.9718044752908428</v>
      </c>
      <c r="AC88">
        <v>6.7431490094091409</v>
      </c>
    </row>
    <row r="89" spans="1:29">
      <c r="A89" s="1">
        <v>94560</v>
      </c>
      <c r="B89">
        <v>179690</v>
      </c>
      <c r="C89">
        <v>240010</v>
      </c>
      <c r="D89">
        <v>293250</v>
      </c>
      <c r="F89" s="1">
        <f t="shared" si="9"/>
        <v>4.9757074635371801</v>
      </c>
      <c r="G89" s="1">
        <f t="shared" si="10"/>
        <v>5.2545239086856999</v>
      </c>
      <c r="H89" s="1">
        <f t="shared" si="11"/>
        <v>5.3802293369380374</v>
      </c>
      <c r="I89" s="1">
        <f t="shared" si="12"/>
        <v>5.4672380207875673</v>
      </c>
      <c r="R89">
        <v>7809.7</v>
      </c>
      <c r="S89">
        <v>742360</v>
      </c>
      <c r="T89" s="1">
        <v>4811100</v>
      </c>
      <c r="U89">
        <f t="shared" si="13"/>
        <v>3.8926343513104666</v>
      </c>
      <c r="V89">
        <f t="shared" si="14"/>
        <v>5.8706145630932376</v>
      </c>
      <c r="W89">
        <f t="shared" si="15"/>
        <v>6.682244383923317</v>
      </c>
      <c r="AA89">
        <v>3.8926343513104666</v>
      </c>
      <c r="AB89">
        <v>5.8706145630932376</v>
      </c>
      <c r="AC89">
        <v>6.682244383923317</v>
      </c>
    </row>
    <row r="90" spans="1:29">
      <c r="A90" s="1">
        <v>66115</v>
      </c>
      <c r="B90">
        <v>129650</v>
      </c>
      <c r="C90">
        <v>175270</v>
      </c>
      <c r="D90">
        <v>217340</v>
      </c>
      <c r="F90" s="1">
        <f t="shared" si="9"/>
        <v>4.8203000022721092</v>
      </c>
      <c r="G90" s="1">
        <f t="shared" si="10"/>
        <v>5.1127725211053701</v>
      </c>
      <c r="H90" s="1">
        <f t="shared" si="11"/>
        <v>5.2437075866617908</v>
      </c>
      <c r="I90" s="1">
        <f t="shared" si="12"/>
        <v>5.3371396627245611</v>
      </c>
      <c r="R90">
        <v>5014.8999999999996</v>
      </c>
      <c r="S90">
        <v>584350</v>
      </c>
      <c r="T90" s="1">
        <v>4190900</v>
      </c>
      <c r="U90">
        <f t="shared" si="13"/>
        <v>3.7002622773601872</v>
      </c>
      <c r="V90">
        <f t="shared" si="14"/>
        <v>5.7666730483760844</v>
      </c>
      <c r="W90">
        <f t="shared" si="15"/>
        <v>6.6223072981599413</v>
      </c>
      <c r="AA90">
        <v>3.7002622773601872</v>
      </c>
      <c r="AB90">
        <v>5.7666730483760844</v>
      </c>
      <c r="AC90">
        <v>6.6223072981599413</v>
      </c>
    </row>
    <row r="91" spans="1:29">
      <c r="A91" s="1">
        <v>45732</v>
      </c>
      <c r="B91">
        <v>92549</v>
      </c>
      <c r="C91">
        <v>127040</v>
      </c>
      <c r="D91">
        <v>159020</v>
      </c>
      <c r="F91" s="1">
        <f t="shared" si="9"/>
        <v>4.6602201948197921</v>
      </c>
      <c r="G91" s="1">
        <f t="shared" si="10"/>
        <v>4.9663717305245987</v>
      </c>
      <c r="H91" s="1">
        <f t="shared" si="11"/>
        <v>5.1039404850830214</v>
      </c>
      <c r="I91" s="1">
        <f t="shared" si="12"/>
        <v>5.2014517491217189</v>
      </c>
      <c r="R91">
        <v>3202.7</v>
      </c>
      <c r="S91">
        <v>456890</v>
      </c>
      <c r="T91" s="1">
        <v>3629800</v>
      </c>
      <c r="U91">
        <f t="shared" si="13"/>
        <v>3.5055162597857392</v>
      </c>
      <c r="V91">
        <f t="shared" si="14"/>
        <v>5.6598116527102338</v>
      </c>
      <c r="W91">
        <f t="shared" si="15"/>
        <v>6.5598826963062846</v>
      </c>
      <c r="AA91">
        <v>3.5055162597857392</v>
      </c>
      <c r="AB91">
        <v>5.6598116527102338</v>
      </c>
      <c r="AC91">
        <v>6.5598826963062846</v>
      </c>
    </row>
    <row r="92" spans="1:29">
      <c r="A92" s="1">
        <v>31277</v>
      </c>
      <c r="B92">
        <v>65288</v>
      </c>
      <c r="C92">
        <v>90736</v>
      </c>
      <c r="D92">
        <v>115270</v>
      </c>
      <c r="F92" s="1">
        <f t="shared" si="9"/>
        <v>4.4952250901062207</v>
      </c>
      <c r="G92" s="1">
        <f t="shared" si="10"/>
        <v>4.8148333648478756</v>
      </c>
      <c r="H92" s="1">
        <f t="shared" si="11"/>
        <v>4.9577796299419239</v>
      </c>
      <c r="I92" s="1">
        <f t="shared" si="12"/>
        <v>5.0617162931598969</v>
      </c>
      <c r="R92">
        <v>2023.9</v>
      </c>
      <c r="S92">
        <v>353760</v>
      </c>
      <c r="T92" s="1">
        <v>3122200</v>
      </c>
      <c r="U92">
        <f t="shared" si="13"/>
        <v>3.3061890504004259</v>
      </c>
      <c r="V92">
        <f t="shared" si="14"/>
        <v>5.548708725234639</v>
      </c>
      <c r="W92">
        <f t="shared" si="15"/>
        <v>6.494460719390827</v>
      </c>
      <c r="AA92">
        <v>3.3061890504004259</v>
      </c>
      <c r="AB92">
        <v>5.548708725234639</v>
      </c>
      <c r="AC92">
        <v>6.494460719390827</v>
      </c>
    </row>
    <row r="93" spans="1:29">
      <c r="A93" s="1">
        <v>21258</v>
      </c>
      <c r="B93">
        <v>45827</v>
      </c>
      <c r="C93">
        <v>64510</v>
      </c>
      <c r="D93">
        <v>82972</v>
      </c>
      <c r="F93" s="1">
        <f t="shared" si="9"/>
        <v>4.3275224027168209</v>
      </c>
      <c r="G93" s="1">
        <f t="shared" si="10"/>
        <v>4.6611214276988449</v>
      </c>
      <c r="H93" s="1">
        <f t="shared" si="11"/>
        <v>4.8096270418940499</v>
      </c>
      <c r="I93" s="1">
        <f t="shared" si="12"/>
        <v>4.9189315586763094</v>
      </c>
      <c r="R93">
        <v>1267.3</v>
      </c>
      <c r="S93">
        <v>272260</v>
      </c>
      <c r="T93" s="1">
        <v>2686500</v>
      </c>
      <c r="U93">
        <f t="shared" si="13"/>
        <v>3.102879434869378</v>
      </c>
      <c r="V93">
        <f t="shared" si="14"/>
        <v>5.4349838401819381</v>
      </c>
      <c r="W93">
        <f t="shared" si="15"/>
        <v>6.4291868449047129</v>
      </c>
      <c r="AA93">
        <v>3.102879434869378</v>
      </c>
      <c r="AB93">
        <v>5.4349838401819381</v>
      </c>
      <c r="AC93">
        <v>6.4291868449047129</v>
      </c>
    </row>
    <row r="94" spans="1:29">
      <c r="A94" s="1">
        <v>14429</v>
      </c>
      <c r="B94">
        <v>32166</v>
      </c>
      <c r="C94">
        <v>45825</v>
      </c>
      <c r="D94">
        <v>59710</v>
      </c>
      <c r="F94" s="1">
        <f t="shared" si="9"/>
        <v>4.159236233412904</v>
      </c>
      <c r="G94" s="1">
        <f t="shared" si="10"/>
        <v>4.5073970576089506</v>
      </c>
      <c r="H94" s="1">
        <f t="shared" si="11"/>
        <v>4.6611024736342541</v>
      </c>
      <c r="I94" s="1">
        <f t="shared" si="12"/>
        <v>4.7760470711817797</v>
      </c>
      <c r="R94">
        <v>793.4</v>
      </c>
      <c r="S94">
        <v>208450</v>
      </c>
      <c r="T94" s="1">
        <v>2303800</v>
      </c>
      <c r="U94">
        <f t="shared" si="13"/>
        <v>2.8994921961381319</v>
      </c>
      <c r="V94">
        <f t="shared" si="14"/>
        <v>5.3190018994623163</v>
      </c>
      <c r="W94">
        <f t="shared" si="15"/>
        <v>6.3624447739410543</v>
      </c>
      <c r="AA94">
        <v>2.8994921961381319</v>
      </c>
      <c r="AB94">
        <v>5.3190018994623163</v>
      </c>
      <c r="AC94">
        <v>6.3624447739410543</v>
      </c>
    </row>
    <row r="95" spans="1:29">
      <c r="A95" s="1">
        <v>9680.2999999999993</v>
      </c>
      <c r="B95">
        <v>22372</v>
      </c>
      <c r="C95">
        <v>32189</v>
      </c>
      <c r="D95">
        <v>42684</v>
      </c>
      <c r="F95" s="1">
        <f t="shared" si="9"/>
        <v>3.9858888166395592</v>
      </c>
      <c r="G95" s="1">
        <f t="shared" si="10"/>
        <v>4.3497048106562106</v>
      </c>
      <c r="H95" s="1">
        <f t="shared" si="11"/>
        <v>4.5077074848798402</v>
      </c>
      <c r="I95" s="1">
        <f t="shared" si="12"/>
        <v>4.6302651112334052</v>
      </c>
      <c r="R95">
        <v>494.91</v>
      </c>
      <c r="S95">
        <v>159630</v>
      </c>
      <c r="T95" s="1">
        <v>1978500</v>
      </c>
      <c r="U95">
        <f t="shared" si="13"/>
        <v>2.694526229121204</v>
      </c>
      <c r="V95">
        <f t="shared" si="14"/>
        <v>5.203114513644385</v>
      </c>
      <c r="W95">
        <f t="shared" si="15"/>
        <v>6.2963360546020466</v>
      </c>
      <c r="AA95">
        <v>2.694526229121204</v>
      </c>
      <c r="AB95">
        <v>5.203114513644385</v>
      </c>
      <c r="AC95">
        <v>6.2963360546020466</v>
      </c>
    </row>
    <row r="98" spans="1:4">
      <c r="A98" s="1">
        <v>8.3339306743966581</v>
      </c>
      <c r="B98" s="1">
        <v>8.3359991776081301</v>
      </c>
      <c r="C98" s="1">
        <v>8.3586770845129745</v>
      </c>
      <c r="D98" s="1">
        <v>8.3413157945964738</v>
      </c>
    </row>
    <row r="99" spans="1:4">
      <c r="A99" s="1">
        <v>8.2899677916867329</v>
      </c>
      <c r="B99" s="1">
        <v>8.2930751401228644</v>
      </c>
      <c r="C99" s="1">
        <v>8.3169553069450206</v>
      </c>
      <c r="D99" s="1">
        <v>8.2993329357625232</v>
      </c>
    </row>
    <row r="100" spans="1:4">
      <c r="A100" s="1">
        <v>8.2452658394574616</v>
      </c>
      <c r="B100" s="1">
        <v>8.2508345799966847</v>
      </c>
      <c r="C100" s="1">
        <v>8.2748733833703731</v>
      </c>
      <c r="D100" s="1">
        <v>8.258182160366097</v>
      </c>
    </row>
    <row r="101" spans="1:4">
      <c r="A101" s="1">
        <v>8.1997277588070556</v>
      </c>
      <c r="B101" s="1">
        <v>8.206690981021632</v>
      </c>
      <c r="C101" s="1">
        <v>8.2332246263047679</v>
      </c>
      <c r="D101" s="1">
        <v>8.2151350454802614</v>
      </c>
    </row>
    <row r="102" spans="1:4">
      <c r="A102" s="1">
        <v>8.1515537045429749</v>
      </c>
      <c r="B102" s="1">
        <v>8.1613680022349744</v>
      </c>
      <c r="C102" s="1">
        <v>8.1892656689345475</v>
      </c>
      <c r="D102" s="1">
        <v>8.1721941284669306</v>
      </c>
    </row>
    <row r="103" spans="1:4">
      <c r="A103" s="1">
        <v>8.1028794348693776</v>
      </c>
      <c r="B103" s="1">
        <v>8.1142772965615855</v>
      </c>
      <c r="C103" s="1">
        <v>8.1436392352745433</v>
      </c>
      <c r="D103" s="1">
        <v>8.1276230495980286</v>
      </c>
    </row>
    <row r="104" spans="1:4">
      <c r="A104" s="1">
        <v>8.0514998191327454</v>
      </c>
      <c r="B104" s="1">
        <v>8.0656917280932703</v>
      </c>
      <c r="C104" s="1">
        <v>8.0967362604624693</v>
      </c>
      <c r="D104" s="1">
        <v>8.0813833174622847</v>
      </c>
    </row>
    <row r="105" spans="1:4">
      <c r="A105" s="1">
        <v>7.9980805257764214</v>
      </c>
      <c r="B105" s="1">
        <v>8.0169080439720748</v>
      </c>
      <c r="C105" s="1">
        <v>8.0489853025707117</v>
      </c>
      <c r="D105" s="1">
        <v>8.0340265237751094</v>
      </c>
    </row>
    <row r="106" spans="1:4">
      <c r="A106" s="1">
        <v>7.9430491110084072</v>
      </c>
      <c r="B106" s="1">
        <v>7.9644670611858315</v>
      </c>
      <c r="C106" s="1">
        <v>7.9993611174177728</v>
      </c>
      <c r="D106" s="1">
        <v>7.9843517598897282</v>
      </c>
    </row>
    <row r="107" spans="1:4">
      <c r="A107" s="1">
        <v>7.8862537726439683</v>
      </c>
      <c r="B107" s="1">
        <v>7.9093313360490098</v>
      </c>
      <c r="C107" s="1">
        <v>7.9483885115720065</v>
      </c>
      <c r="D107" s="1">
        <v>7.9340336084654588</v>
      </c>
    </row>
    <row r="108" spans="1:4">
      <c r="A108" s="1">
        <v>7.8271559510597202</v>
      </c>
      <c r="B108" s="1">
        <v>7.8549554791902114</v>
      </c>
      <c r="C108" s="1">
        <v>7.8955275154794418</v>
      </c>
      <c r="D108" s="1">
        <v>7.8824960773577404</v>
      </c>
    </row>
    <row r="109" spans="1:4">
      <c r="A109" s="1">
        <v>7.7654748296279088</v>
      </c>
      <c r="B109" s="1">
        <v>7.7965882082118494</v>
      </c>
      <c r="C109" s="1">
        <v>7.8397356565390641</v>
      </c>
      <c r="D109" s="1">
        <v>7.8284020784915933</v>
      </c>
    </row>
    <row r="110" spans="1:4">
      <c r="A110" s="1">
        <v>7.7014643636735052</v>
      </c>
      <c r="B110" s="1">
        <v>7.7392795518617143</v>
      </c>
      <c r="C110" s="1">
        <v>7.7832888462925078</v>
      </c>
      <c r="D110" s="1">
        <v>7.7733621792293341</v>
      </c>
    </row>
    <row r="111" spans="1:4">
      <c r="A111" s="1">
        <v>7.6365280140830052</v>
      </c>
      <c r="B111" s="1">
        <v>7.6790370374603594</v>
      </c>
      <c r="C111" s="1">
        <v>7.7241037565550092</v>
      </c>
      <c r="D111" s="1">
        <v>7.7164457645074593</v>
      </c>
    </row>
    <row r="112" spans="1:4">
      <c r="A112" s="1">
        <v>7.5696430653593163</v>
      </c>
      <c r="B112" s="1">
        <v>7.6158764361834042</v>
      </c>
      <c r="C112" s="1">
        <v>7.6646701755809339</v>
      </c>
      <c r="D112" s="1">
        <v>7.6574096491453805</v>
      </c>
    </row>
    <row r="113" spans="1:4">
      <c r="A113" s="1">
        <v>7.5007440445986688</v>
      </c>
      <c r="B113" s="1">
        <v>7.5533124889002412</v>
      </c>
      <c r="C113" s="1">
        <v>7.6057143616383671</v>
      </c>
      <c r="D113" s="1">
        <v>7.5983855599492438</v>
      </c>
    </row>
    <row r="114" spans="1:4">
      <c r="A114" s="1">
        <v>7.4335618346479615</v>
      </c>
      <c r="B114" s="1">
        <v>7.4921315335815697</v>
      </c>
      <c r="C114" s="1">
        <v>7.5453813484943622</v>
      </c>
      <c r="D114" s="1">
        <v>7.5404796371211553</v>
      </c>
    </row>
    <row r="115" spans="1:4">
      <c r="A115" s="1">
        <v>7.3639314730018368</v>
      </c>
      <c r="B115" s="1">
        <v>7.429170678793974</v>
      </c>
      <c r="C115" s="1">
        <v>7.483359036280687</v>
      </c>
      <c r="D115" s="1">
        <v>7.4813279481525754</v>
      </c>
    </row>
    <row r="116" spans="1:4">
      <c r="A116" s="1">
        <v>7.2929202996000058</v>
      </c>
      <c r="B116" s="1">
        <v>7.3640253968504483</v>
      </c>
      <c r="C116" s="1">
        <v>7.4205168312286167</v>
      </c>
      <c r="D116" s="1">
        <v>7.4215052123605068</v>
      </c>
    </row>
    <row r="117" spans="1:4">
      <c r="A117" s="1">
        <v>8.039453778961736</v>
      </c>
      <c r="B117" s="1">
        <v>8.0587296207517198</v>
      </c>
      <c r="C117" s="1">
        <v>8.0843975191411488</v>
      </c>
      <c r="D117" s="1">
        <v>8.0761304945430066</v>
      </c>
    </row>
    <row r="118" spans="1:4">
      <c r="A118" s="1">
        <v>7.9795483747040947</v>
      </c>
      <c r="B118" s="1">
        <v>8.0018634626925245</v>
      </c>
      <c r="C118" s="1">
        <v>8.0295055254265773</v>
      </c>
      <c r="D118" s="1">
        <v>8.0244446171313495</v>
      </c>
    </row>
    <row r="119" spans="1:4">
      <c r="A119" s="1">
        <v>7.9194964878630616</v>
      </c>
      <c r="B119" s="1">
        <v>7.9455128986344246</v>
      </c>
      <c r="C119" s="1">
        <v>7.9752295502316839</v>
      </c>
      <c r="D119" s="1">
        <v>7.9719527461065463</v>
      </c>
    </row>
    <row r="120" spans="1:4">
      <c r="A120" s="1">
        <v>7.8586214016324822</v>
      </c>
      <c r="B120" s="1">
        <v>7.8883480101780492</v>
      </c>
      <c r="C120" s="1">
        <v>7.9206032904499839</v>
      </c>
      <c r="D120" s="1">
        <v>7.9181299822988898</v>
      </c>
    </row>
    <row r="121" spans="1:4">
      <c r="A121" s="1">
        <v>7.7959078113015199</v>
      </c>
      <c r="B121" s="1">
        <v>7.8302998983788283</v>
      </c>
      <c r="C121" s="1">
        <v>7.864493281739473</v>
      </c>
      <c r="D121" s="1">
        <v>7.8630848253203594</v>
      </c>
    </row>
    <row r="122" spans="1:4">
      <c r="A122" s="1">
        <v>7.7315081835960253</v>
      </c>
      <c r="B122" s="1">
        <v>7.7701005476952343</v>
      </c>
      <c r="C122" s="1">
        <v>7.8071966607109475</v>
      </c>
      <c r="D122" s="1">
        <v>7.8064852299874836</v>
      </c>
    </row>
    <row r="123" spans="1:4">
      <c r="A123" s="1">
        <v>7.6647171715535265</v>
      </c>
      <c r="B123" s="1">
        <v>7.7088116742973289</v>
      </c>
      <c r="C123" s="1">
        <v>7.748219046932781</v>
      </c>
      <c r="D123" s="1">
        <v>7.7485368735006706</v>
      </c>
    </row>
    <row r="124" spans="1:4">
      <c r="A124" s="1">
        <v>7.596959772450969</v>
      </c>
      <c r="B124" s="1">
        <v>7.6455303382392881</v>
      </c>
      <c r="C124" s="1">
        <v>7.6875022071370731</v>
      </c>
      <c r="D124" s="1">
        <v>7.6893532632422525</v>
      </c>
    </row>
    <row r="125" spans="1:4">
      <c r="A125" s="1">
        <v>7.5260548247731114</v>
      </c>
      <c r="B125" s="1">
        <v>7.5805030149573041</v>
      </c>
      <c r="C125" s="1">
        <v>7.6256827812069687</v>
      </c>
      <c r="D125" s="1">
        <v>7.6278572326382541</v>
      </c>
    </row>
    <row r="126" spans="1:4">
      <c r="A126" s="1">
        <v>7.4531041984322091</v>
      </c>
      <c r="B126" s="1">
        <v>7.5135505203463371</v>
      </c>
      <c r="C126" s="1">
        <v>7.561208750879949</v>
      </c>
      <c r="D126" s="1">
        <v>7.5656235326393633</v>
      </c>
    </row>
    <row r="127" spans="1:4">
      <c r="A127" s="1">
        <v>7.3779069980423166</v>
      </c>
      <c r="B127" s="1">
        <v>7.4447628188026735</v>
      </c>
      <c r="C127" s="1">
        <v>7.4950723235504046</v>
      </c>
      <c r="D127" s="1">
        <v>7.5009770535891995</v>
      </c>
    </row>
    <row r="128" spans="1:4">
      <c r="A128" s="1">
        <v>7.3003998116713333</v>
      </c>
      <c r="B128" s="1">
        <v>7.3741065088040125</v>
      </c>
      <c r="C128" s="1">
        <v>7.4272426022310363</v>
      </c>
      <c r="D128" s="1">
        <v>7.4350316919291437</v>
      </c>
    </row>
    <row r="129" spans="1:4">
      <c r="A129" s="1">
        <v>7.2208138967854909</v>
      </c>
      <c r="B129" s="1">
        <v>7.3013338954487939</v>
      </c>
      <c r="C129" s="1">
        <v>7.3576109101584448</v>
      </c>
      <c r="D129" s="1">
        <v>7.3670948931236584</v>
      </c>
    </row>
    <row r="130" spans="1:4">
      <c r="A130" s="1">
        <v>7.1383342820710194</v>
      </c>
      <c r="B130" s="1">
        <v>7.226264711895694</v>
      </c>
      <c r="C130" s="1">
        <v>7.2858047638486321</v>
      </c>
      <c r="D130" s="1">
        <v>7.2975416678181597</v>
      </c>
    </row>
    <row r="131" spans="1:4">
      <c r="A131" s="1">
        <v>7.0528093281405617</v>
      </c>
      <c r="B131" s="1">
        <v>7.1486026548060932</v>
      </c>
      <c r="C131" s="1">
        <v>7.211467624439142</v>
      </c>
      <c r="D131" s="1">
        <v>7.2253609803726597</v>
      </c>
    </row>
    <row r="132" spans="1:4">
      <c r="A132" s="1">
        <v>6.963825590441262</v>
      </c>
      <c r="B132" s="1">
        <v>7.068074489907648</v>
      </c>
      <c r="C132" s="1">
        <v>7.1341452198802946</v>
      </c>
      <c r="D132" s="1">
        <v>7.1498039382270226</v>
      </c>
    </row>
    <row r="133" spans="1:4">
      <c r="A133" s="1">
        <v>6.8697947636498178</v>
      </c>
      <c r="B133" s="1">
        <v>6.9841310920920465</v>
      </c>
      <c r="C133" s="1">
        <v>7.0536929387849536</v>
      </c>
      <c r="D133" s="1">
        <v>7.0717715794167555</v>
      </c>
    </row>
    <row r="134" spans="1:4">
      <c r="A134" s="1">
        <v>6.7739326474676451</v>
      </c>
      <c r="B134" s="1">
        <v>6.8986045274751175</v>
      </c>
      <c r="C134" s="1">
        <v>6.972272282903675</v>
      </c>
      <c r="D134" s="1">
        <v>6.9928405962889189</v>
      </c>
    </row>
    <row r="135" spans="1:4">
      <c r="A135" s="1">
        <v>6.6782724823749229</v>
      </c>
      <c r="B135" s="1">
        <v>6.8128799480900559</v>
      </c>
      <c r="C135" s="1">
        <v>6.8910130888459502</v>
      </c>
      <c r="D135" s="1">
        <v>6.9139144699364765</v>
      </c>
    </row>
    <row r="136" spans="1:4">
      <c r="A136" s="1">
        <v>7.6308954814219891</v>
      </c>
      <c r="B136" s="1">
        <v>7.6773331514199015</v>
      </c>
      <c r="C136" s="1">
        <v>7.7151757256769358</v>
      </c>
      <c r="D136" s="1">
        <v>7.710929320444194</v>
      </c>
    </row>
    <row r="137" spans="1:4">
      <c r="A137" s="1">
        <v>7.5515231875045883</v>
      </c>
      <c r="B137" s="1">
        <v>7.6025049151873691</v>
      </c>
      <c r="C137" s="1">
        <v>7.6444976731332455</v>
      </c>
      <c r="D137" s="1">
        <v>7.6464429384014991</v>
      </c>
    </row>
    <row r="138" spans="1:4">
      <c r="A138" s="1">
        <v>7.471995401974822</v>
      </c>
      <c r="B138" s="1">
        <v>7.5285439208086968</v>
      </c>
      <c r="C138" s="1">
        <v>7.5741933740763265</v>
      </c>
      <c r="D138" s="1">
        <v>7.5799207205926598</v>
      </c>
    </row>
    <row r="139" spans="1:4">
      <c r="A139" s="1">
        <v>7.3914996758951421</v>
      </c>
      <c r="B139" s="1">
        <v>7.4540059381037906</v>
      </c>
      <c r="C139" s="1">
        <v>7.5035183127240748</v>
      </c>
      <c r="D139" s="1">
        <v>7.5116695018181314</v>
      </c>
    </row>
    <row r="140" spans="1:4">
      <c r="A140" s="1">
        <v>7.3090549851864077</v>
      </c>
      <c r="B140" s="1">
        <v>7.3786703852079834</v>
      </c>
      <c r="C140" s="1">
        <v>7.4317174896460134</v>
      </c>
      <c r="D140" s="1">
        <v>7.4420405490063049</v>
      </c>
    </row>
    <row r="141" spans="1:4">
      <c r="A141" s="1">
        <v>7.2245848537315309</v>
      </c>
      <c r="B141" s="1">
        <v>7.3017243115303359</v>
      </c>
      <c r="C141" s="1">
        <v>7.358049119986747</v>
      </c>
      <c r="D141" s="1">
        <v>7.3705871002466763</v>
      </c>
    </row>
    <row r="142" spans="1:4">
      <c r="A142" s="1">
        <v>7.1376072705046303</v>
      </c>
      <c r="B142" s="1">
        <v>7.2228724770698394</v>
      </c>
      <c r="C142" s="1">
        <v>7.2821914562755561</v>
      </c>
      <c r="D142" s="1">
        <v>7.2974759933242117</v>
      </c>
    </row>
    <row r="143" spans="1:4">
      <c r="A143" s="1">
        <v>7.0482863931061255</v>
      </c>
      <c r="B143" s="1">
        <v>7.1417318947671413</v>
      </c>
      <c r="C143" s="1">
        <v>7.2050689642644592</v>
      </c>
      <c r="D143" s="1">
        <v>7.2226644567176868</v>
      </c>
    </row>
    <row r="144" spans="1:4">
      <c r="A144" s="1">
        <v>6.9560146706996724</v>
      </c>
      <c r="B144" s="1">
        <v>7.0587296207517198</v>
      </c>
      <c r="C144" s="1">
        <v>7.1255137959041148</v>
      </c>
      <c r="D144" s="1">
        <v>7.1455071714096627</v>
      </c>
    </row>
    <row r="145" spans="1:4">
      <c r="A145" s="1">
        <v>6.8612236626681788</v>
      </c>
      <c r="B145" s="1">
        <v>6.9731555736394029</v>
      </c>
      <c r="C145" s="1">
        <v>7.0437551269686791</v>
      </c>
      <c r="D145" s="1">
        <v>7.0665495387619339</v>
      </c>
    </row>
    <row r="146" spans="1:4">
      <c r="A146" s="1">
        <v>6.7642434017127577</v>
      </c>
      <c r="B146" s="1">
        <v>6.8855195277049566</v>
      </c>
      <c r="C146" s="1">
        <v>6.9602376324940165</v>
      </c>
      <c r="D146" s="1">
        <v>6.9856105723250979</v>
      </c>
    </row>
    <row r="147" spans="1:4">
      <c r="A147" s="1">
        <v>6.6640399384028406</v>
      </c>
      <c r="B147" s="1">
        <v>6.7956506492991364</v>
      </c>
      <c r="C147" s="1">
        <v>6.8742498227784035</v>
      </c>
      <c r="D147" s="1">
        <v>6.9019266926520686</v>
      </c>
    </row>
    <row r="148" spans="1:4">
      <c r="A148" s="1">
        <v>6.5604805193804809</v>
      </c>
      <c r="B148" s="1">
        <v>6.7034805345153456</v>
      </c>
      <c r="C148" s="1">
        <v>6.7858705864260971</v>
      </c>
      <c r="D148" s="1">
        <v>6.8162081464758391</v>
      </c>
    </row>
    <row r="149" spans="1:4">
      <c r="A149" s="1">
        <v>6.4527521649644575</v>
      </c>
      <c r="B149" s="1">
        <v>6.6081300675103023</v>
      </c>
      <c r="C149" s="1">
        <v>6.6939818243212867</v>
      </c>
      <c r="D149" s="1">
        <v>6.7274273821239534</v>
      </c>
    </row>
    <row r="150" spans="1:4">
      <c r="A150" s="1">
        <v>6.3413157945964729</v>
      </c>
      <c r="B150" s="1">
        <v>6.5084219736424691</v>
      </c>
      <c r="C150" s="1">
        <v>6.5990857703753134</v>
      </c>
      <c r="D150" s="1">
        <v>6.6357350019459602</v>
      </c>
    </row>
    <row r="151" spans="1:4">
      <c r="A151" s="1">
        <v>6.2244812653036323</v>
      </c>
      <c r="B151" s="1">
        <v>6.4042519881169051</v>
      </c>
      <c r="C151" s="1">
        <v>6.5004285980235981</v>
      </c>
      <c r="D151" s="1">
        <v>6.5406797728306438</v>
      </c>
    </row>
    <row r="152" spans="1:4">
      <c r="A152" s="1">
        <v>6.102433705681336</v>
      </c>
      <c r="B152" s="1">
        <v>6.2955670999624793</v>
      </c>
      <c r="C152" s="1">
        <v>6.3976098193779602</v>
      </c>
      <c r="D152" s="1">
        <v>6.442307271299053</v>
      </c>
    </row>
    <row r="153" spans="1:4">
      <c r="A153" s="1">
        <v>5.9783357574574252</v>
      </c>
      <c r="B153" s="1">
        <v>6.1845210858529107</v>
      </c>
      <c r="C153" s="1">
        <v>6.2918570462314598</v>
      </c>
      <c r="D153" s="1">
        <v>6.3413751636446944</v>
      </c>
    </row>
    <row r="154" spans="1:4">
      <c r="A154" s="1">
        <v>5.8539171285993783</v>
      </c>
      <c r="B154" s="1">
        <v>6.0726174765452363</v>
      </c>
      <c r="C154" s="1">
        <v>6.1854571574019257</v>
      </c>
      <c r="D154" s="1">
        <v>6.2394246180074306</v>
      </c>
    </row>
    <row r="155" spans="1:4">
      <c r="A155" s="1">
        <v>7.1023307801015436</v>
      </c>
      <c r="B155" s="1">
        <v>7.1887879126374692</v>
      </c>
      <c r="C155" s="1">
        <v>7.2701662292606937</v>
      </c>
      <c r="D155" s="1">
        <v>7.2925440283335794</v>
      </c>
    </row>
    <row r="156" spans="1:4">
      <c r="A156" s="1">
        <v>7.0262062970831183</v>
      </c>
      <c r="B156" s="1">
        <v>7.1192228869235832</v>
      </c>
      <c r="C156" s="1">
        <v>7.1840949308958404</v>
      </c>
      <c r="D156" s="1">
        <v>7.2004127011972461</v>
      </c>
    </row>
    <row r="157" spans="1:4">
      <c r="A157" s="1">
        <v>6.9345136007868415</v>
      </c>
      <c r="B157" s="1">
        <v>7.0359897569364263</v>
      </c>
      <c r="C157" s="1">
        <v>7.0956225950216218</v>
      </c>
      <c r="D157" s="1">
        <v>7.1110271510261747</v>
      </c>
    </row>
    <row r="158" spans="1:4">
      <c r="A158" s="1">
        <v>6.8352719254582022</v>
      </c>
      <c r="B158" s="1">
        <v>6.9463392551402938</v>
      </c>
      <c r="C158" s="1">
        <v>7.0059522868873829</v>
      </c>
      <c r="D158" s="1">
        <v>7.0230053972499347</v>
      </c>
    </row>
    <row r="159" spans="1:4">
      <c r="A159" s="1">
        <v>6.7309598319046113</v>
      </c>
      <c r="B159" s="1">
        <v>6.8523945902577852</v>
      </c>
      <c r="C159" s="1">
        <v>6.9147080016246569</v>
      </c>
      <c r="D159" s="1">
        <v>6.934654971046216</v>
      </c>
    </row>
    <row r="160" spans="1:4">
      <c r="A160" s="1">
        <v>6.6226905525126512</v>
      </c>
      <c r="B160" s="1">
        <v>6.7548603177930202</v>
      </c>
      <c r="C160" s="1">
        <v>6.8217427334746183</v>
      </c>
      <c r="D160" s="1">
        <v>6.8454267385589453</v>
      </c>
    </row>
    <row r="161" spans="1:4">
      <c r="A161" s="1">
        <v>6.5108398014493609</v>
      </c>
      <c r="B161" s="1">
        <v>6.6543979659782488</v>
      </c>
      <c r="C161" s="1">
        <v>6.7267598002600799</v>
      </c>
      <c r="D161" s="1">
        <v>6.7545852979708423</v>
      </c>
    </row>
    <row r="162" spans="1:4">
      <c r="A162" s="1">
        <v>6.396042344810998</v>
      </c>
      <c r="B162" s="1">
        <v>6.5510106015735108</v>
      </c>
      <c r="C162" s="1">
        <v>6.6293076400737485</v>
      </c>
      <c r="D162" s="1">
        <v>6.6616234092292297</v>
      </c>
    </row>
    <row r="163" spans="1:4">
      <c r="A163" s="1">
        <v>6.2787307427469816</v>
      </c>
      <c r="B163" s="1">
        <v>6.4447784148194787</v>
      </c>
      <c r="C163" s="1">
        <v>6.529224965627332</v>
      </c>
      <c r="D163" s="1">
        <v>6.5667320289862197</v>
      </c>
    </row>
    <row r="164" spans="1:4">
      <c r="A164" s="1">
        <v>6.1581211503374949</v>
      </c>
      <c r="B164" s="1">
        <v>6.3357987833253659</v>
      </c>
      <c r="C164" s="1">
        <v>6.4268527070353691</v>
      </c>
      <c r="D164" s="1">
        <v>6.4695716724419983</v>
      </c>
    </row>
    <row r="165" spans="1:4">
      <c r="A165" s="1">
        <v>6.0336649632031767</v>
      </c>
      <c r="B165" s="1">
        <v>6.2252058659659024</v>
      </c>
      <c r="C165" s="1">
        <v>6.321432716647859</v>
      </c>
      <c r="D165" s="1">
        <v>6.369568346596548</v>
      </c>
    </row>
    <row r="166" spans="1:4">
      <c r="A166" s="1">
        <v>5.9068950605569688</v>
      </c>
      <c r="B166" s="1">
        <v>6.111228898234156</v>
      </c>
      <c r="C166" s="1">
        <v>6.213065962065718</v>
      </c>
      <c r="D166" s="1">
        <v>6.2660434459362291</v>
      </c>
    </row>
    <row r="167" spans="1:4">
      <c r="A167" s="1">
        <v>5.7771149464484584</v>
      </c>
      <c r="B167" s="1">
        <v>5.9936874754283567</v>
      </c>
      <c r="C167" s="1">
        <v>6.1016439854903135</v>
      </c>
      <c r="D167" s="1">
        <v>6.1591459278540475</v>
      </c>
    </row>
    <row r="168" spans="1:4">
      <c r="A168" s="1">
        <v>5.6430478043287584</v>
      </c>
      <c r="B168" s="1">
        <v>5.8733903623941215</v>
      </c>
      <c r="C168" s="1">
        <v>5.9866911360592292</v>
      </c>
      <c r="D168" s="1">
        <v>6.0494893719335563</v>
      </c>
    </row>
    <row r="169" spans="1:4">
      <c r="A169" s="1">
        <v>5.504498047526627</v>
      </c>
      <c r="B169" s="1">
        <v>5.7487615372999556</v>
      </c>
      <c r="C169" s="1">
        <v>5.8671904410212994</v>
      </c>
      <c r="D169" s="1">
        <v>5.9355727577339703</v>
      </c>
    </row>
    <row r="170" spans="1:4">
      <c r="A170" s="1">
        <v>5.3604608710501784</v>
      </c>
      <c r="B170" s="1">
        <v>5.6196254328560924</v>
      </c>
      <c r="C170" s="1">
        <v>5.7441442802773821</v>
      </c>
      <c r="D170" s="1">
        <v>5.8174926505450673</v>
      </c>
    </row>
    <row r="171" spans="1:4">
      <c r="A171" s="1">
        <v>5.2130127788080092</v>
      </c>
      <c r="B171" s="1">
        <v>5.4851817713873769</v>
      </c>
      <c r="C171" s="1">
        <v>5.6160972451781976</v>
      </c>
      <c r="D171" s="1">
        <v>5.6948683279824559</v>
      </c>
    </row>
    <row r="172" spans="1:4">
      <c r="A172" s="1">
        <v>5.0653929615619919</v>
      </c>
      <c r="B172" s="1">
        <v>5.3513517389928014</v>
      </c>
      <c r="C172" s="1">
        <v>5.4857640022849479</v>
      </c>
      <c r="D172" s="1">
        <v>5.5700523303932146</v>
      </c>
    </row>
    <row r="173" spans="1:4">
      <c r="A173" s="1">
        <v>4.9124346333755744</v>
      </c>
      <c r="B173" s="1">
        <v>5.2139160096440227</v>
      </c>
      <c r="C173" s="1">
        <v>5.3554898329033849</v>
      </c>
      <c r="D173" s="1">
        <v>5.4442009888641598</v>
      </c>
    </row>
    <row r="174" spans="1:4">
      <c r="A174" s="1">
        <v>6.4809693767539605</v>
      </c>
      <c r="B174" s="1">
        <v>6.6725780883478318</v>
      </c>
      <c r="C174" s="1">
        <v>6.7184352525076676</v>
      </c>
      <c r="D174" s="1">
        <v>6.7285485620283367</v>
      </c>
    </row>
    <row r="175" spans="1:4">
      <c r="A175" s="1">
        <v>6.4314280993167827</v>
      </c>
      <c r="B175" s="1">
        <v>6.5965531142114751</v>
      </c>
      <c r="C175" s="1">
        <v>6.6586313746095138</v>
      </c>
      <c r="D175" s="1">
        <v>6.6859028901569024</v>
      </c>
    </row>
    <row r="176" spans="1:4">
      <c r="A176" s="1">
        <v>6.3390139451111081</v>
      </c>
      <c r="B176" s="1">
        <v>6.4964868292921505</v>
      </c>
      <c r="C176" s="1">
        <v>6.5692334142835023</v>
      </c>
      <c r="D176" s="1">
        <v>6.6053050461411091</v>
      </c>
    </row>
    <row r="177" spans="1:4">
      <c r="A177" s="1">
        <v>6.2257226986841667</v>
      </c>
      <c r="B177" s="1">
        <v>6.3879234669734366</v>
      </c>
      <c r="C177" s="1">
        <v>6.4682734645251001</v>
      </c>
      <c r="D177" s="1">
        <v>6.510705830235076</v>
      </c>
    </row>
    <row r="178" spans="1:4">
      <c r="A178" s="1">
        <v>6.1021248557345258</v>
      </c>
      <c r="B178" s="1">
        <v>6.2746196190912382</v>
      </c>
      <c r="C178" s="1">
        <v>6.360896216074921</v>
      </c>
      <c r="D178" s="1">
        <v>6.408596076462783</v>
      </c>
    </row>
    <row r="179" spans="1:4">
      <c r="A179" s="1">
        <v>5.9722676536141526</v>
      </c>
      <c r="B179" s="1">
        <v>6.1577890862820492</v>
      </c>
      <c r="C179" s="1">
        <v>6.2490515288050847</v>
      </c>
      <c r="D179" s="1">
        <v>6.3018543722695863</v>
      </c>
    </row>
    <row r="180" spans="1:4">
      <c r="A180" s="1">
        <v>5.838748373092578</v>
      </c>
      <c r="B180" s="1">
        <v>6.0375460120858264</v>
      </c>
      <c r="C180" s="1">
        <v>6.1334111559110225</v>
      </c>
      <c r="D180" s="1">
        <v>6.1911994197015181</v>
      </c>
    </row>
    <row r="181" spans="1:4">
      <c r="A181" s="1">
        <v>5.7024822350923223</v>
      </c>
      <c r="B181" s="1">
        <v>5.9140256516963285</v>
      </c>
      <c r="C181" s="1">
        <v>6.0151081606458368</v>
      </c>
      <c r="D181" s="1">
        <v>6.0767496406240005</v>
      </c>
    </row>
    <row r="182" spans="1:4">
      <c r="A182" s="1">
        <v>5.5627566574000786</v>
      </c>
      <c r="B182" s="1">
        <v>5.7881966630197423</v>
      </c>
      <c r="C182" s="1">
        <v>5.893573138568593</v>
      </c>
      <c r="D182" s="1">
        <v>5.9597519083517829</v>
      </c>
    </row>
    <row r="183" spans="1:4">
      <c r="A183" s="1">
        <v>5.4210277756674827</v>
      </c>
      <c r="B183" s="1">
        <v>5.6597356024560117</v>
      </c>
      <c r="C183" s="1">
        <v>5.7695176366590877</v>
      </c>
      <c r="D183" s="1">
        <v>5.8405890725477487</v>
      </c>
    </row>
    <row r="184" spans="1:4">
      <c r="A184" s="1">
        <v>5.2756107647445729</v>
      </c>
      <c r="B184" s="1">
        <v>5.5275783495053927</v>
      </c>
      <c r="C184" s="1">
        <v>5.6423754757990503</v>
      </c>
      <c r="D184" s="1">
        <v>5.7192318188422293</v>
      </c>
    </row>
    <row r="185" spans="1:4">
      <c r="A185" s="1">
        <v>5.1272668183188985</v>
      </c>
      <c r="B185" s="1">
        <v>5.3927145356762951</v>
      </c>
      <c r="C185" s="1">
        <v>5.512244009684343</v>
      </c>
      <c r="D185" s="1">
        <v>5.5948122759940047</v>
      </c>
    </row>
    <row r="186" spans="1:4">
      <c r="A186" s="1">
        <v>4.9757074635371801</v>
      </c>
      <c r="B186" s="1">
        <v>5.2545239086856999</v>
      </c>
      <c r="C186" s="1">
        <v>5.3802293369380374</v>
      </c>
      <c r="D186" s="1">
        <v>5.4672380207875673</v>
      </c>
    </row>
    <row r="187" spans="1:4">
      <c r="A187" s="1">
        <v>4.8203000022721092</v>
      </c>
      <c r="B187" s="1">
        <v>5.1127725211053701</v>
      </c>
      <c r="C187" s="1">
        <v>5.2437075866617908</v>
      </c>
      <c r="D187" s="1">
        <v>5.3371396627245611</v>
      </c>
    </row>
    <row r="188" spans="1:4">
      <c r="A188" s="1">
        <v>4.6602201948197921</v>
      </c>
      <c r="B188" s="1">
        <v>4.9663717305245987</v>
      </c>
      <c r="C188" s="1">
        <v>5.1039404850830214</v>
      </c>
      <c r="D188" s="1">
        <v>5.2014517491217189</v>
      </c>
    </row>
    <row r="189" spans="1:4">
      <c r="A189" s="1">
        <v>4.4952250901062207</v>
      </c>
      <c r="B189" s="1">
        <v>4.8148333648478756</v>
      </c>
      <c r="C189" s="1">
        <v>4.9577796299419239</v>
      </c>
      <c r="D189" s="1">
        <v>5.0617162931598969</v>
      </c>
    </row>
    <row r="190" spans="1:4">
      <c r="A190" s="1">
        <v>4.3275224027168209</v>
      </c>
      <c r="B190" s="1">
        <v>4.6611214276988449</v>
      </c>
      <c r="C190" s="1">
        <v>4.8096270418940499</v>
      </c>
      <c r="D190" s="1">
        <v>4.9189315586763094</v>
      </c>
    </row>
    <row r="191" spans="1:4">
      <c r="A191" s="1">
        <v>4.159236233412904</v>
      </c>
      <c r="B191" s="1">
        <v>4.5073970576089506</v>
      </c>
      <c r="C191" s="1">
        <v>4.6611024736342541</v>
      </c>
      <c r="D191" s="1">
        <v>4.7760470711817797</v>
      </c>
    </row>
    <row r="192" spans="1:4">
      <c r="A192" s="1">
        <v>3.9858888166395592</v>
      </c>
      <c r="B192" s="1">
        <v>4.3497048106562106</v>
      </c>
      <c r="C192" s="1">
        <v>4.5077074848798402</v>
      </c>
      <c r="D192" s="1">
        <v>4.6302651112334052</v>
      </c>
    </row>
    <row r="194" spans="2:96">
      <c r="B194" s="1">
        <v>8.3339306743966581</v>
      </c>
      <c r="C194" s="1">
        <v>8.2899677916867329</v>
      </c>
      <c r="D194" s="1">
        <v>8.2452658394574616</v>
      </c>
      <c r="E194" s="1">
        <v>8.1997277588070556</v>
      </c>
      <c r="F194" s="1">
        <v>8.1515537045429749</v>
      </c>
      <c r="G194" s="1">
        <v>8.1028794348693776</v>
      </c>
      <c r="H194" s="1">
        <v>8.0514998191327454</v>
      </c>
      <c r="I194" s="1">
        <v>7.9980805257764214</v>
      </c>
      <c r="J194" s="1">
        <v>7.9430491110084072</v>
      </c>
      <c r="K194" s="1">
        <v>7.8862537726439683</v>
      </c>
      <c r="L194" s="1">
        <v>7.8271559510597202</v>
      </c>
      <c r="M194" s="1">
        <v>7.7654748296279088</v>
      </c>
      <c r="N194" s="1">
        <v>7.7014643636735052</v>
      </c>
      <c r="O194" s="1">
        <v>7.6365280140830052</v>
      </c>
      <c r="P194" s="1">
        <v>7.5696430653593163</v>
      </c>
      <c r="Q194" s="1">
        <v>7.5007440445986688</v>
      </c>
      <c r="R194" s="1">
        <v>7.4335618346479615</v>
      </c>
      <c r="S194" s="1">
        <v>7.3639314730018368</v>
      </c>
      <c r="T194" s="1">
        <v>7.2929202996000058</v>
      </c>
      <c r="U194" s="1">
        <v>8.039453778961736</v>
      </c>
      <c r="V194" s="1">
        <v>7.9795483747040947</v>
      </c>
      <c r="W194" s="1">
        <v>7.9194964878630616</v>
      </c>
      <c r="X194" s="1">
        <v>7.8586214016324822</v>
      </c>
      <c r="Y194" s="1">
        <v>7.7959078113015199</v>
      </c>
      <c r="Z194" s="1">
        <v>7.7315081835960253</v>
      </c>
      <c r="AA194" s="1">
        <v>7.6647171715535265</v>
      </c>
      <c r="AB194" s="1">
        <v>7.596959772450969</v>
      </c>
      <c r="AC194" s="1">
        <v>7.5260548247731114</v>
      </c>
      <c r="AD194" s="1">
        <v>7.4531041984322091</v>
      </c>
      <c r="AE194" s="1">
        <v>7.3779069980423166</v>
      </c>
      <c r="AF194" s="1">
        <v>7.3003998116713333</v>
      </c>
      <c r="AG194" s="1">
        <v>7.2208138967854909</v>
      </c>
      <c r="AH194" s="1">
        <v>7.1383342820710194</v>
      </c>
      <c r="AI194" s="1">
        <v>7.0528093281405617</v>
      </c>
      <c r="AJ194" s="1">
        <v>6.963825590441262</v>
      </c>
      <c r="AK194" s="1">
        <v>6.8697947636498178</v>
      </c>
      <c r="AL194" s="1">
        <v>6.7739326474676451</v>
      </c>
      <c r="AM194" s="1">
        <v>6.6782724823749229</v>
      </c>
      <c r="AN194" s="1">
        <v>7.6308954814219891</v>
      </c>
      <c r="AO194" s="1">
        <v>7.5515231875045883</v>
      </c>
      <c r="AP194" s="1">
        <v>7.471995401974822</v>
      </c>
      <c r="AQ194" s="1">
        <v>7.3914996758951421</v>
      </c>
      <c r="AR194" s="1">
        <v>7.3090549851864077</v>
      </c>
      <c r="AS194" s="1">
        <v>7.2245848537315309</v>
      </c>
      <c r="AT194" s="1">
        <v>7.1376072705046303</v>
      </c>
      <c r="AU194" s="1">
        <v>7.0482863931061255</v>
      </c>
      <c r="AV194" s="1">
        <v>6.9560146706996724</v>
      </c>
      <c r="AW194" s="1">
        <v>6.8612236626681788</v>
      </c>
      <c r="AX194" s="1">
        <v>6.7642434017127577</v>
      </c>
      <c r="AY194" s="1">
        <v>6.6640399384028406</v>
      </c>
      <c r="AZ194" s="1">
        <v>6.5604805193804809</v>
      </c>
      <c r="BA194" s="1">
        <v>6.4527521649644575</v>
      </c>
      <c r="BB194" s="1">
        <v>6.3413157945964729</v>
      </c>
      <c r="BC194" s="1">
        <v>6.2244812653036323</v>
      </c>
      <c r="BD194" s="1">
        <v>6.102433705681336</v>
      </c>
      <c r="BE194" s="1">
        <v>5.9783357574574252</v>
      </c>
      <c r="BF194" s="1">
        <v>5.8539171285993783</v>
      </c>
      <c r="BG194" s="1">
        <v>7.1023307801015436</v>
      </c>
      <c r="BH194" s="1">
        <v>7.0262062970831183</v>
      </c>
      <c r="BI194" s="1">
        <v>6.9345136007868415</v>
      </c>
      <c r="BJ194" s="1">
        <v>6.8352719254582022</v>
      </c>
      <c r="BK194" s="1">
        <v>6.7309598319046113</v>
      </c>
      <c r="BL194" s="1">
        <v>6.6226905525126512</v>
      </c>
      <c r="BM194" s="1">
        <v>6.5108398014493609</v>
      </c>
      <c r="BN194" s="1">
        <v>6.396042344810998</v>
      </c>
      <c r="BO194" s="1">
        <v>6.2787307427469816</v>
      </c>
      <c r="BP194" s="1">
        <v>6.1581211503374949</v>
      </c>
      <c r="BQ194" s="1">
        <v>6.0336649632031767</v>
      </c>
      <c r="BR194" s="1">
        <v>5.9068950605569688</v>
      </c>
      <c r="BS194" s="1">
        <v>5.7771149464484584</v>
      </c>
      <c r="BT194" s="1">
        <v>5.6430478043287584</v>
      </c>
      <c r="BU194" s="1">
        <v>5.504498047526627</v>
      </c>
      <c r="BV194" s="1">
        <v>5.3604608710501784</v>
      </c>
      <c r="BW194" s="1">
        <v>5.2130127788080092</v>
      </c>
      <c r="BX194" s="1">
        <v>5.0653929615619919</v>
      </c>
      <c r="BY194" s="1">
        <v>4.9124346333755744</v>
      </c>
      <c r="BZ194" s="1">
        <v>6.4809693767539605</v>
      </c>
      <c r="CA194" s="1">
        <v>6.4314280993167827</v>
      </c>
      <c r="CB194" s="1">
        <v>6.3390139451111081</v>
      </c>
      <c r="CC194" s="1">
        <v>6.2257226986841667</v>
      </c>
      <c r="CD194" s="1">
        <v>6.1021248557345258</v>
      </c>
      <c r="CE194" s="1">
        <v>5.9722676536141526</v>
      </c>
      <c r="CF194" s="1">
        <v>5.838748373092578</v>
      </c>
      <c r="CG194" s="1">
        <v>5.7024822350923223</v>
      </c>
      <c r="CH194" s="1">
        <v>5.5627566574000786</v>
      </c>
      <c r="CI194" s="1">
        <v>5.4210277756674827</v>
      </c>
      <c r="CJ194" s="1">
        <v>5.2756107647445729</v>
      </c>
      <c r="CK194" s="1">
        <v>5.1272668183188985</v>
      </c>
      <c r="CL194" s="1">
        <v>4.9757074635371801</v>
      </c>
      <c r="CM194" s="1">
        <v>4.8203000022721092</v>
      </c>
      <c r="CN194" s="1">
        <v>4.6602201948197921</v>
      </c>
      <c r="CO194" s="1">
        <v>4.4952250901062207</v>
      </c>
      <c r="CP194" s="1">
        <v>4.3275224027168209</v>
      </c>
      <c r="CQ194" s="1">
        <v>4.159236233412904</v>
      </c>
      <c r="CR194" s="1">
        <v>3.9858888166395592</v>
      </c>
    </row>
    <row r="195" spans="2:96">
      <c r="B195" s="1">
        <v>8.3359991776081301</v>
      </c>
      <c r="C195" s="1">
        <v>8.2930751401228644</v>
      </c>
      <c r="D195" s="1">
        <v>8.2508345799966847</v>
      </c>
      <c r="E195" s="1">
        <v>8.206690981021632</v>
      </c>
      <c r="F195" s="1">
        <v>8.1613680022349744</v>
      </c>
      <c r="G195" s="1">
        <v>8.1142772965615855</v>
      </c>
      <c r="H195" s="1">
        <v>8.0656917280932703</v>
      </c>
      <c r="I195" s="1">
        <v>8.0169080439720748</v>
      </c>
      <c r="J195" s="1">
        <v>7.9644670611858315</v>
      </c>
      <c r="K195" s="1">
        <v>7.9093313360490098</v>
      </c>
      <c r="L195" s="1">
        <v>7.8549554791902114</v>
      </c>
      <c r="M195" s="1">
        <v>7.7965882082118494</v>
      </c>
      <c r="N195" s="1">
        <v>7.7392795518617143</v>
      </c>
      <c r="O195" s="1">
        <v>7.6790370374603594</v>
      </c>
      <c r="P195" s="1">
        <v>7.6158764361834042</v>
      </c>
      <c r="Q195" s="1">
        <v>7.5533124889002412</v>
      </c>
      <c r="R195" s="1">
        <v>7.4921315335815697</v>
      </c>
      <c r="S195" s="1">
        <v>7.429170678793974</v>
      </c>
      <c r="T195" s="1">
        <v>7.3640253968504483</v>
      </c>
      <c r="U195" s="1">
        <v>8.0587296207517198</v>
      </c>
      <c r="V195" s="1">
        <v>8.0018634626925245</v>
      </c>
      <c r="W195" s="1">
        <v>7.9455128986344246</v>
      </c>
      <c r="X195" s="1">
        <v>7.8883480101780492</v>
      </c>
      <c r="Y195" s="1">
        <v>7.8302998983788283</v>
      </c>
      <c r="Z195" s="1">
        <v>7.7701005476952343</v>
      </c>
      <c r="AA195" s="1">
        <v>7.7088116742973289</v>
      </c>
      <c r="AB195" s="1">
        <v>7.6455303382392881</v>
      </c>
      <c r="AC195" s="1">
        <v>7.5805030149573041</v>
      </c>
      <c r="AD195" s="1">
        <v>7.5135505203463371</v>
      </c>
      <c r="AE195" s="1">
        <v>7.4447628188026735</v>
      </c>
      <c r="AF195" s="1">
        <v>7.3741065088040125</v>
      </c>
      <c r="AG195" s="1">
        <v>7.3013338954487939</v>
      </c>
      <c r="AH195" s="1">
        <v>7.226264711895694</v>
      </c>
      <c r="AI195" s="1">
        <v>7.1486026548060932</v>
      </c>
      <c r="AJ195" s="1">
        <v>7.068074489907648</v>
      </c>
      <c r="AK195" s="1">
        <v>6.9841310920920465</v>
      </c>
      <c r="AL195" s="1">
        <v>6.8986045274751175</v>
      </c>
      <c r="AM195" s="1">
        <v>6.8128799480900559</v>
      </c>
      <c r="AN195" s="1">
        <v>7.6773331514199015</v>
      </c>
      <c r="AO195" s="1">
        <v>7.6025049151873691</v>
      </c>
      <c r="AP195" s="1">
        <v>7.5285439208086968</v>
      </c>
      <c r="AQ195" s="1">
        <v>7.4540059381037906</v>
      </c>
      <c r="AR195" s="1">
        <v>7.3786703852079834</v>
      </c>
      <c r="AS195" s="1">
        <v>7.3017243115303359</v>
      </c>
      <c r="AT195" s="1">
        <v>7.2228724770698394</v>
      </c>
      <c r="AU195" s="1">
        <v>7.1417318947671413</v>
      </c>
      <c r="AV195" s="1">
        <v>7.0587296207517198</v>
      </c>
      <c r="AW195" s="1">
        <v>6.9731555736394029</v>
      </c>
      <c r="AX195" s="1">
        <v>6.8855195277049566</v>
      </c>
      <c r="AY195" s="1">
        <v>6.7956506492991364</v>
      </c>
      <c r="AZ195" s="1">
        <v>6.7034805345153456</v>
      </c>
      <c r="BA195" s="1">
        <v>6.6081300675103023</v>
      </c>
      <c r="BB195" s="1">
        <v>6.5084219736424691</v>
      </c>
      <c r="BC195" s="1">
        <v>6.4042519881169051</v>
      </c>
      <c r="BD195" s="1">
        <v>6.2955670999624793</v>
      </c>
      <c r="BE195" s="1">
        <v>6.1845210858529107</v>
      </c>
      <c r="BF195" s="1">
        <v>6.0726174765452363</v>
      </c>
      <c r="BG195" s="1">
        <v>7.1887879126374692</v>
      </c>
      <c r="BH195" s="1">
        <v>7.1192228869235832</v>
      </c>
      <c r="BI195" s="1">
        <v>7.0359897569364263</v>
      </c>
      <c r="BJ195" s="1">
        <v>6.9463392551402938</v>
      </c>
      <c r="BK195" s="1">
        <v>6.8523945902577852</v>
      </c>
      <c r="BL195" s="1">
        <v>6.7548603177930202</v>
      </c>
      <c r="BM195" s="1">
        <v>6.6543979659782488</v>
      </c>
      <c r="BN195" s="1">
        <v>6.5510106015735108</v>
      </c>
      <c r="BO195" s="1">
        <v>6.4447784148194787</v>
      </c>
      <c r="BP195" s="1">
        <v>6.3357987833253659</v>
      </c>
      <c r="BQ195" s="1">
        <v>6.2252058659659024</v>
      </c>
      <c r="BR195" s="1">
        <v>6.111228898234156</v>
      </c>
      <c r="BS195" s="1">
        <v>5.9936874754283567</v>
      </c>
      <c r="BT195" s="1">
        <v>5.8733903623941215</v>
      </c>
      <c r="BU195" s="1">
        <v>5.7487615372999556</v>
      </c>
      <c r="BV195" s="1">
        <v>5.6196254328560924</v>
      </c>
      <c r="BW195" s="1">
        <v>5.4851817713873769</v>
      </c>
      <c r="BX195" s="1">
        <v>5.3513517389928014</v>
      </c>
      <c r="BY195" s="1">
        <v>5.2139160096440227</v>
      </c>
      <c r="BZ195" s="1">
        <v>6.6725780883478318</v>
      </c>
      <c r="CA195" s="1">
        <v>6.5965531142114751</v>
      </c>
      <c r="CB195" s="1">
        <v>6.4964868292921505</v>
      </c>
      <c r="CC195" s="1">
        <v>6.3879234669734366</v>
      </c>
      <c r="CD195" s="1">
        <v>6.2746196190912382</v>
      </c>
      <c r="CE195" s="1">
        <v>6.1577890862820492</v>
      </c>
      <c r="CF195" s="1">
        <v>6.0375460120858264</v>
      </c>
      <c r="CG195" s="1">
        <v>5.9140256516963285</v>
      </c>
      <c r="CH195" s="1">
        <v>5.7881966630197423</v>
      </c>
      <c r="CI195" s="1">
        <v>5.6597356024560117</v>
      </c>
      <c r="CJ195" s="1">
        <v>5.5275783495053927</v>
      </c>
      <c r="CK195" s="1">
        <v>5.3927145356762951</v>
      </c>
      <c r="CL195" s="1">
        <v>5.2545239086856999</v>
      </c>
      <c r="CM195" s="1">
        <v>5.1127725211053701</v>
      </c>
      <c r="CN195" s="1">
        <v>4.9663717305245987</v>
      </c>
      <c r="CO195" s="1">
        <v>4.8148333648478756</v>
      </c>
      <c r="CP195" s="1">
        <v>4.6611214276988449</v>
      </c>
      <c r="CQ195" s="1">
        <v>4.5073970576089506</v>
      </c>
      <c r="CR195" s="1">
        <v>4.3497048106562106</v>
      </c>
    </row>
    <row r="196" spans="2:96">
      <c r="B196" s="1">
        <v>8.3586770845129745</v>
      </c>
      <c r="C196" s="1">
        <v>8.3169553069450206</v>
      </c>
      <c r="D196" s="1">
        <v>8.2748733833703731</v>
      </c>
      <c r="E196" s="1">
        <v>8.2332246263047679</v>
      </c>
      <c r="F196" s="1">
        <v>8.1892656689345475</v>
      </c>
      <c r="G196" s="1">
        <v>8.1436392352745433</v>
      </c>
      <c r="H196" s="1">
        <v>8.0967362604624693</v>
      </c>
      <c r="I196" s="1">
        <v>8.0489853025707117</v>
      </c>
      <c r="J196" s="1">
        <v>7.9993611174177728</v>
      </c>
      <c r="K196" s="1">
        <v>7.9483885115720065</v>
      </c>
      <c r="L196" s="1">
        <v>7.8955275154794418</v>
      </c>
      <c r="M196" s="1">
        <v>7.8397356565390641</v>
      </c>
      <c r="N196" s="1">
        <v>7.7832888462925078</v>
      </c>
      <c r="O196" s="1">
        <v>7.7241037565550092</v>
      </c>
      <c r="P196" s="1">
        <v>7.6646701755809339</v>
      </c>
      <c r="Q196" s="1">
        <v>7.6057143616383671</v>
      </c>
      <c r="R196" s="1">
        <v>7.5453813484943622</v>
      </c>
      <c r="S196" s="1">
        <v>7.483359036280687</v>
      </c>
      <c r="T196" s="1">
        <v>7.4205168312286167</v>
      </c>
      <c r="U196" s="1">
        <v>8.0843975191411488</v>
      </c>
      <c r="V196" s="1">
        <v>8.0295055254265773</v>
      </c>
      <c r="W196" s="1">
        <v>7.9752295502316839</v>
      </c>
      <c r="X196" s="1">
        <v>7.9206032904499839</v>
      </c>
      <c r="Y196" s="1">
        <v>7.864493281739473</v>
      </c>
      <c r="Z196" s="1">
        <v>7.8071966607109475</v>
      </c>
      <c r="AA196" s="1">
        <v>7.748219046932781</v>
      </c>
      <c r="AB196" s="1">
        <v>7.6875022071370731</v>
      </c>
      <c r="AC196" s="1">
        <v>7.6256827812069687</v>
      </c>
      <c r="AD196" s="1">
        <v>7.561208750879949</v>
      </c>
      <c r="AE196" s="1">
        <v>7.4950723235504046</v>
      </c>
      <c r="AF196" s="1">
        <v>7.4272426022310363</v>
      </c>
      <c r="AG196" s="1">
        <v>7.3576109101584448</v>
      </c>
      <c r="AH196" s="1">
        <v>7.2858047638486321</v>
      </c>
      <c r="AI196" s="1">
        <v>7.211467624439142</v>
      </c>
      <c r="AJ196" s="1">
        <v>7.1341452198802946</v>
      </c>
      <c r="AK196" s="1">
        <v>7.0536929387849536</v>
      </c>
      <c r="AL196" s="1">
        <v>6.972272282903675</v>
      </c>
      <c r="AM196" s="1">
        <v>6.8910130888459502</v>
      </c>
      <c r="AN196" s="1">
        <v>7.7151757256769358</v>
      </c>
      <c r="AO196" s="1">
        <v>7.6444976731332455</v>
      </c>
      <c r="AP196" s="1">
        <v>7.5741933740763265</v>
      </c>
      <c r="AQ196" s="1">
        <v>7.5035183127240748</v>
      </c>
      <c r="AR196" s="1">
        <v>7.4317174896460134</v>
      </c>
      <c r="AS196" s="1">
        <v>7.358049119986747</v>
      </c>
      <c r="AT196" s="1">
        <v>7.2821914562755561</v>
      </c>
      <c r="AU196" s="1">
        <v>7.2050689642644592</v>
      </c>
      <c r="AV196" s="1">
        <v>7.1255137959041148</v>
      </c>
      <c r="AW196" s="1">
        <v>7.0437551269686791</v>
      </c>
      <c r="AX196" s="1">
        <v>6.9602376324940165</v>
      </c>
      <c r="AY196" s="1">
        <v>6.8742498227784035</v>
      </c>
      <c r="AZ196" s="1">
        <v>6.7858705864260971</v>
      </c>
      <c r="BA196" s="1">
        <v>6.6939818243212867</v>
      </c>
      <c r="BB196" s="1">
        <v>6.5990857703753134</v>
      </c>
      <c r="BC196" s="1">
        <v>6.5004285980235981</v>
      </c>
      <c r="BD196" s="1">
        <v>6.3976098193779602</v>
      </c>
      <c r="BE196" s="1">
        <v>6.2918570462314598</v>
      </c>
      <c r="BF196" s="1">
        <v>6.1854571574019257</v>
      </c>
      <c r="BG196" s="1">
        <v>7.2701662292606937</v>
      </c>
      <c r="BH196" s="1">
        <v>7.1840949308958404</v>
      </c>
      <c r="BI196" s="1">
        <v>7.0956225950216218</v>
      </c>
      <c r="BJ196" s="1">
        <v>7.0059522868873829</v>
      </c>
      <c r="BK196" s="1">
        <v>6.9147080016246569</v>
      </c>
      <c r="BL196" s="1">
        <v>6.8217427334746183</v>
      </c>
      <c r="BM196" s="1">
        <v>6.7267598002600799</v>
      </c>
      <c r="BN196" s="1">
        <v>6.6293076400737485</v>
      </c>
      <c r="BO196" s="1">
        <v>6.529224965627332</v>
      </c>
      <c r="BP196" s="1">
        <v>6.4268527070353691</v>
      </c>
      <c r="BQ196" s="1">
        <v>6.321432716647859</v>
      </c>
      <c r="BR196" s="1">
        <v>6.213065962065718</v>
      </c>
      <c r="BS196" s="1">
        <v>6.1016439854903135</v>
      </c>
      <c r="BT196" s="1">
        <v>5.9866911360592292</v>
      </c>
      <c r="BU196" s="1">
        <v>5.8671904410212994</v>
      </c>
      <c r="BV196" s="1">
        <v>5.7441442802773821</v>
      </c>
      <c r="BW196" s="1">
        <v>5.6160972451781976</v>
      </c>
      <c r="BX196" s="1">
        <v>5.4857640022849479</v>
      </c>
      <c r="BY196" s="1">
        <v>5.3554898329033849</v>
      </c>
      <c r="BZ196" s="1">
        <v>6.7184352525076676</v>
      </c>
      <c r="CA196" s="1">
        <v>6.6586313746095138</v>
      </c>
      <c r="CB196" s="1">
        <v>6.5692334142835023</v>
      </c>
      <c r="CC196" s="1">
        <v>6.4682734645251001</v>
      </c>
      <c r="CD196" s="1">
        <v>6.360896216074921</v>
      </c>
      <c r="CE196" s="1">
        <v>6.2490515288050847</v>
      </c>
      <c r="CF196" s="1">
        <v>6.1334111559110225</v>
      </c>
      <c r="CG196" s="1">
        <v>6.0151081606458368</v>
      </c>
      <c r="CH196" s="1">
        <v>5.893573138568593</v>
      </c>
      <c r="CI196" s="1">
        <v>5.7695176366590877</v>
      </c>
      <c r="CJ196" s="1">
        <v>5.6423754757990503</v>
      </c>
      <c r="CK196" s="1">
        <v>5.512244009684343</v>
      </c>
      <c r="CL196" s="1">
        <v>5.3802293369380374</v>
      </c>
      <c r="CM196" s="1">
        <v>5.2437075866617908</v>
      </c>
      <c r="CN196" s="1">
        <v>5.1039404850830214</v>
      </c>
      <c r="CO196" s="1">
        <v>4.9577796299419239</v>
      </c>
      <c r="CP196" s="1">
        <v>4.8096270418940499</v>
      </c>
      <c r="CQ196" s="1">
        <v>4.6611024736342541</v>
      </c>
      <c r="CR196" s="1">
        <v>4.5077074848798402</v>
      </c>
    </row>
    <row r="197" spans="2:96">
      <c r="B197" s="1">
        <v>8.3413157945964738</v>
      </c>
      <c r="C197" s="1">
        <v>8.2993329357625232</v>
      </c>
      <c r="D197" s="1">
        <v>8.258182160366097</v>
      </c>
      <c r="E197" s="1">
        <v>8.2151350454802614</v>
      </c>
      <c r="F197" s="1">
        <v>8.1721941284669306</v>
      </c>
      <c r="G197" s="1">
        <v>8.1276230495980286</v>
      </c>
      <c r="H197" s="1">
        <v>8.0813833174622847</v>
      </c>
      <c r="I197" s="1">
        <v>8.0340265237751094</v>
      </c>
      <c r="J197" s="1">
        <v>7.9843517598897282</v>
      </c>
      <c r="K197" s="1">
        <v>7.9340336084654588</v>
      </c>
      <c r="L197" s="1">
        <v>7.8824960773577404</v>
      </c>
      <c r="M197" s="1">
        <v>7.8284020784915933</v>
      </c>
      <c r="N197" s="1">
        <v>7.7733621792293341</v>
      </c>
      <c r="O197" s="1">
        <v>7.7164457645074593</v>
      </c>
      <c r="P197" s="1">
        <v>7.6574096491453805</v>
      </c>
      <c r="Q197" s="1">
        <v>7.5983855599492438</v>
      </c>
      <c r="R197" s="1">
        <v>7.5404796371211553</v>
      </c>
      <c r="S197" s="1">
        <v>7.4813279481525754</v>
      </c>
      <c r="T197" s="1">
        <v>7.4215052123605068</v>
      </c>
      <c r="U197" s="1">
        <v>8.0761304945430066</v>
      </c>
      <c r="V197" s="1">
        <v>8.0244446171313495</v>
      </c>
      <c r="W197" s="1">
        <v>7.9719527461065463</v>
      </c>
      <c r="X197" s="1">
        <v>7.9181299822988898</v>
      </c>
      <c r="Y197" s="1">
        <v>7.8630848253203594</v>
      </c>
      <c r="Z197" s="1">
        <v>7.8064852299874836</v>
      </c>
      <c r="AA197" s="1">
        <v>7.7485368735006706</v>
      </c>
      <c r="AB197" s="1">
        <v>7.6893532632422525</v>
      </c>
      <c r="AC197" s="1">
        <v>7.6278572326382541</v>
      </c>
      <c r="AD197" s="1">
        <v>7.5656235326393633</v>
      </c>
      <c r="AE197" s="1">
        <v>7.5009770535891995</v>
      </c>
      <c r="AF197" s="1">
        <v>7.4350316919291437</v>
      </c>
      <c r="AG197" s="1">
        <v>7.3670948931236584</v>
      </c>
      <c r="AH197" s="1">
        <v>7.2975416678181597</v>
      </c>
      <c r="AI197" s="1">
        <v>7.2253609803726597</v>
      </c>
      <c r="AJ197" s="1">
        <v>7.1498039382270226</v>
      </c>
      <c r="AK197" s="1">
        <v>7.0717715794167555</v>
      </c>
      <c r="AL197" s="1">
        <v>6.9928405962889189</v>
      </c>
      <c r="AM197" s="1">
        <v>6.9139144699364765</v>
      </c>
      <c r="AN197" s="1">
        <v>7.710929320444194</v>
      </c>
      <c r="AO197" s="1">
        <v>7.6464429384014991</v>
      </c>
      <c r="AP197" s="1">
        <v>7.5799207205926598</v>
      </c>
      <c r="AQ197" s="1">
        <v>7.5116695018181314</v>
      </c>
      <c r="AR197" s="1">
        <v>7.4420405490063049</v>
      </c>
      <c r="AS197" s="1">
        <v>7.3705871002466763</v>
      </c>
      <c r="AT197" s="1">
        <v>7.2974759933242117</v>
      </c>
      <c r="AU197" s="1">
        <v>7.2226644567176868</v>
      </c>
      <c r="AV197" s="1">
        <v>7.1455071714096627</v>
      </c>
      <c r="AW197" s="1">
        <v>7.0665495387619339</v>
      </c>
      <c r="AX197" s="1">
        <v>6.9856105723250979</v>
      </c>
      <c r="AY197" s="1">
        <v>6.9019266926520686</v>
      </c>
      <c r="AZ197" s="1">
        <v>6.8162081464758391</v>
      </c>
      <c r="BA197" s="1">
        <v>6.7274273821239534</v>
      </c>
      <c r="BB197" s="1">
        <v>6.6357350019459602</v>
      </c>
      <c r="BC197" s="1">
        <v>6.5406797728306438</v>
      </c>
      <c r="BD197" s="1">
        <v>6.442307271299053</v>
      </c>
      <c r="BE197" s="1">
        <v>6.3413751636446944</v>
      </c>
      <c r="BF197" s="1">
        <v>6.2394246180074306</v>
      </c>
      <c r="BG197" s="1">
        <v>7.2925440283335794</v>
      </c>
      <c r="BH197" s="1">
        <v>7.2004127011972461</v>
      </c>
      <c r="BI197" s="1">
        <v>7.1110271510261747</v>
      </c>
      <c r="BJ197" s="1">
        <v>7.0230053972499347</v>
      </c>
      <c r="BK197" s="1">
        <v>6.934654971046216</v>
      </c>
      <c r="BL197" s="1">
        <v>6.8454267385589453</v>
      </c>
      <c r="BM197" s="1">
        <v>6.7545852979708423</v>
      </c>
      <c r="BN197" s="1">
        <v>6.6616234092292297</v>
      </c>
      <c r="BO197" s="1">
        <v>6.5667320289862197</v>
      </c>
      <c r="BP197" s="1">
        <v>6.4695716724419983</v>
      </c>
      <c r="BQ197" s="1">
        <v>6.369568346596548</v>
      </c>
      <c r="BR197" s="1">
        <v>6.2660434459362291</v>
      </c>
      <c r="BS197" s="1">
        <v>6.1591459278540475</v>
      </c>
      <c r="BT197" s="1">
        <v>6.0494893719335563</v>
      </c>
      <c r="BU197" s="1">
        <v>5.9355727577339703</v>
      </c>
      <c r="BV197" s="1">
        <v>5.8174926505450673</v>
      </c>
      <c r="BW197" s="1">
        <v>5.6948683279824559</v>
      </c>
      <c r="BX197" s="1">
        <v>5.5700523303932146</v>
      </c>
      <c r="BY197" s="1">
        <v>5.4442009888641598</v>
      </c>
      <c r="BZ197" s="1">
        <v>6.7285485620283367</v>
      </c>
      <c r="CA197" s="1">
        <v>6.6859028901569024</v>
      </c>
      <c r="CB197" s="1">
        <v>6.6053050461411091</v>
      </c>
      <c r="CC197" s="1">
        <v>6.510705830235076</v>
      </c>
      <c r="CD197" s="1">
        <v>6.408596076462783</v>
      </c>
      <c r="CE197" s="1">
        <v>6.3018543722695863</v>
      </c>
      <c r="CF197" s="1">
        <v>6.1911994197015181</v>
      </c>
      <c r="CG197" s="1">
        <v>6.0767496406240005</v>
      </c>
      <c r="CH197" s="1">
        <v>5.9597519083517829</v>
      </c>
      <c r="CI197" s="1">
        <v>5.8405890725477487</v>
      </c>
      <c r="CJ197" s="1">
        <v>5.7192318188422293</v>
      </c>
      <c r="CK197" s="1">
        <v>5.5948122759940047</v>
      </c>
      <c r="CL197" s="1">
        <v>5.4672380207875673</v>
      </c>
      <c r="CM197" s="1">
        <v>5.3371396627245611</v>
      </c>
      <c r="CN197" s="1">
        <v>5.2014517491217189</v>
      </c>
      <c r="CO197" s="1">
        <v>5.0617162931598969</v>
      </c>
      <c r="CP197" s="1">
        <v>4.9189315586763094</v>
      </c>
      <c r="CQ197" s="1">
        <v>4.7760470711817797</v>
      </c>
      <c r="CR197" s="1">
        <v>4.6302651112334052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6"/>
  <sheetViews>
    <sheetView topLeftCell="A52" zoomScale="70" zoomScaleNormal="70" workbookViewId="0">
      <selection activeCell="A2" sqref="A2:C96"/>
    </sheetView>
  </sheetViews>
  <sheetFormatPr defaultRowHeight="14.4"/>
  <cols>
    <col min="1" max="1" width="10.77734375" bestFit="1" customWidth="1"/>
    <col min="13" max="13" width="13.77734375" customWidth="1"/>
  </cols>
  <sheetData>
    <row r="1" spans="1:19">
      <c r="A1" t="s">
        <v>19</v>
      </c>
      <c r="B1" t="s">
        <v>20</v>
      </c>
      <c r="C1" t="s">
        <v>21</v>
      </c>
      <c r="E1" t="s">
        <v>27</v>
      </c>
      <c r="F1" t="s">
        <v>28</v>
      </c>
      <c r="G1" t="s">
        <v>25</v>
      </c>
      <c r="H1" t="s">
        <v>24</v>
      </c>
      <c r="I1" t="s">
        <v>30</v>
      </c>
      <c r="J1" t="s">
        <v>31</v>
      </c>
      <c r="L1" t="s">
        <v>0</v>
      </c>
      <c r="M1" s="6">
        <f t="shared" ref="M1:M10" si="0">10^R1</f>
        <v>113411979.65203075</v>
      </c>
      <c r="N1" t="s">
        <v>9</v>
      </c>
      <c r="O1" s="1">
        <f>10^P1</f>
        <v>1E-4</v>
      </c>
      <c r="P1">
        <v>-4</v>
      </c>
      <c r="Q1" s="1">
        <f>M1*O1</f>
        <v>11341.197965203075</v>
      </c>
      <c r="R1">
        <v>8.0546589312939521</v>
      </c>
      <c r="S1">
        <f>6/9</f>
        <v>0.66666666666666663</v>
      </c>
    </row>
    <row r="2" spans="1:19">
      <c r="A2" s="2">
        <v>30000</v>
      </c>
      <c r="B2" s="1">
        <v>200240000</v>
      </c>
      <c r="C2" s="4">
        <v>21.22</v>
      </c>
      <c r="E2" s="1">
        <f t="shared" ref="E2:E65" si="1">($M$1*A2^2*$O$1^2)/(1+A2^2*$O$1^2)+($M$2*A2^2*$O$2^2)/(1+A2^2*$O$2^2)+($M$3*A2^2*$O$3^2)/(1+A2^2*$O$3^2)+($M$4*A2^2*$O$4^2)/(1+A2^2*$O$4^2)+($M$5*A2^2*$O$5^2)/(1+A2^2*$O$5^2)+($M$6*A2^2*$O$6^2)/(1+A2^2*$O$6^2)+($M$7*A2^2*$O$7^2)/(1+A2^2*$O$7^2)+($M$8*A2^2*$O$8^2)/(1+A2^2*$O$8^2)+($M$9*A2^2*$O$9^2)/(1+A2^2*$O$9^2)+($M$10*A2^2*$O$10^2)/(1+A2^2*$O$10^2)</f>
        <v>195136257.92401102</v>
      </c>
      <c r="F2">
        <f t="shared" ref="F2:F65" si="2">($M$1*A2*$O$1)/(1+A2^2*$O$1^2)+($M$2*A2*$O$2)/(1+A2^2*$O$2^2)+($M$3*A2*$O$3)/(1+A2^2*$O$3^2)+($M$4*A2*$O$4)/(1+A2^2*$O$4^2)+($M$5*A2*$O$5)/(1+A2^2*$O$5^2)+($M$6*A2*$O$6)/(1+A2^2*$O$6^2)+($M$7*A2*$O$7)/(1+A2^2*$O$7^2)+($M$8*A2*$O$8)/(1+A2^2*$O$8^2)+($M$9*A2*$O$9)/(1+A2^2*$O$9^2)+($M$10*A2*$O$10)/(1+A2^2*$O$10^2)</f>
        <v>35900269.797967903</v>
      </c>
      <c r="G2">
        <f>(E2^2+F2^2)^0.5</f>
        <v>198411160.29133302</v>
      </c>
      <c r="H2">
        <f>DEGREES(ATAN(F2/E2))</f>
        <v>10.42444482877894</v>
      </c>
      <c r="I2">
        <f>ABS((G2-B2)/B2)</f>
        <v>9.133238656946565E-3</v>
      </c>
      <c r="J2">
        <f>ABS((H2-C2)/C2)</f>
        <v>0.50874435302644017</v>
      </c>
      <c r="L2" t="s">
        <v>1</v>
      </c>
      <c r="M2" s="6">
        <f t="shared" si="0"/>
        <v>53605389.015340835</v>
      </c>
      <c r="N2" t="s">
        <v>10</v>
      </c>
      <c r="O2" s="1">
        <f t="shared" ref="O2:O10" si="3">10^P2</f>
        <v>1E-3</v>
      </c>
      <c r="P2">
        <v>-3</v>
      </c>
      <c r="Q2" s="1">
        <f t="shared" ref="Q2:Q10" si="4">M2*O2</f>
        <v>53605.389015340836</v>
      </c>
      <c r="R2">
        <v>7.729208452043121</v>
      </c>
    </row>
    <row r="3" spans="1:19">
      <c r="A3" s="2">
        <v>18720</v>
      </c>
      <c r="B3" s="1">
        <v>177700000</v>
      </c>
      <c r="C3" s="4">
        <v>22.49</v>
      </c>
      <c r="E3" s="1">
        <f t="shared" si="1"/>
        <v>181205823.03438774</v>
      </c>
      <c r="F3">
        <f t="shared" si="2"/>
        <v>50135986.16050151</v>
      </c>
      <c r="G3">
        <f t="shared" ref="G3:G66" si="5">(E3^2+F3^2)^0.5</f>
        <v>188013742.60903335</v>
      </c>
      <c r="H3">
        <f t="shared" ref="H3:H66" si="6">DEGREES(ATAN(F3/E3))</f>
        <v>15.465690008716066</v>
      </c>
      <c r="I3">
        <f t="shared" ref="I3:J66" si="7">ABS((G3-B3)/B3)</f>
        <v>5.8040194761020521E-2</v>
      </c>
      <c r="J3">
        <f t="shared" si="7"/>
        <v>0.3123303686653594</v>
      </c>
      <c r="L3" t="s">
        <v>2</v>
      </c>
      <c r="M3" s="6">
        <f t="shared" si="0"/>
        <v>26521568.375529781</v>
      </c>
      <c r="N3" t="s">
        <v>11</v>
      </c>
      <c r="O3" s="1">
        <f t="shared" si="3"/>
        <v>0.01</v>
      </c>
      <c r="P3">
        <v>-2</v>
      </c>
      <c r="Q3" s="1">
        <f t="shared" si="4"/>
        <v>265215.6837552978</v>
      </c>
      <c r="R3">
        <v>7.4235992028661411</v>
      </c>
    </row>
    <row r="4" spans="1:19">
      <c r="A4" s="2">
        <v>11640</v>
      </c>
      <c r="B4" s="1">
        <v>157070000</v>
      </c>
      <c r="C4" s="4">
        <v>23.73</v>
      </c>
      <c r="E4" s="1">
        <f t="shared" si="1"/>
        <v>157982459.07101506</v>
      </c>
      <c r="F4">
        <f t="shared" si="2"/>
        <v>60866482.79462605</v>
      </c>
      <c r="G4">
        <f t="shared" si="5"/>
        <v>169302055.81124365</v>
      </c>
      <c r="H4">
        <f t="shared" si="6"/>
        <v>21.070360629519147</v>
      </c>
      <c r="I4">
        <f t="shared" si="7"/>
        <v>7.7876461521892495E-2</v>
      </c>
      <c r="J4">
        <f t="shared" si="7"/>
        <v>0.11207919808178901</v>
      </c>
      <c r="L4" t="s">
        <v>3</v>
      </c>
      <c r="M4" s="6">
        <f t="shared" si="0"/>
        <v>9968434.8641358577</v>
      </c>
      <c r="N4" t="s">
        <v>12</v>
      </c>
      <c r="O4" s="1">
        <f t="shared" si="3"/>
        <v>0.1</v>
      </c>
      <c r="P4">
        <v>-1</v>
      </c>
      <c r="Q4" s="1">
        <f t="shared" si="4"/>
        <v>996843.48641358584</v>
      </c>
      <c r="R4">
        <v>6.9986269754402057</v>
      </c>
    </row>
    <row r="5" spans="1:19">
      <c r="A5" s="2">
        <v>7260</v>
      </c>
      <c r="B5" s="1">
        <v>138050000</v>
      </c>
      <c r="C5" s="4">
        <v>25.11</v>
      </c>
      <c r="E5" s="1">
        <f t="shared" si="1"/>
        <v>131266690.21297678</v>
      </c>
      <c r="F5">
        <f t="shared" si="2"/>
        <v>61543649.674456738</v>
      </c>
      <c r="G5">
        <f t="shared" si="5"/>
        <v>144977807.86976287</v>
      </c>
      <c r="H5">
        <f t="shared" si="6"/>
        <v>25.119268046036876</v>
      </c>
      <c r="I5">
        <f t="shared" si="7"/>
        <v>5.0183323938883501E-2</v>
      </c>
      <c r="J5">
        <f t="shared" si="7"/>
        <v>3.6909781110617857E-4</v>
      </c>
      <c r="L5" t="s">
        <v>4</v>
      </c>
      <c r="M5" s="6">
        <f t="shared" si="0"/>
        <v>2525958.5653388062</v>
      </c>
      <c r="N5" t="s">
        <v>13</v>
      </c>
      <c r="O5" s="1">
        <f t="shared" si="3"/>
        <v>1</v>
      </c>
      <c r="P5">
        <v>0</v>
      </c>
      <c r="Q5" s="1">
        <f t="shared" si="4"/>
        <v>2525958.5653388062</v>
      </c>
      <c r="R5">
        <v>6.4024262223110355</v>
      </c>
    </row>
    <row r="6" spans="1:19">
      <c r="A6" s="2">
        <v>4518</v>
      </c>
      <c r="B6" s="1">
        <v>120580000</v>
      </c>
      <c r="C6" s="4">
        <v>26.37</v>
      </c>
      <c r="E6" s="1">
        <f t="shared" si="1"/>
        <v>109834373.02028671</v>
      </c>
      <c r="F6">
        <f t="shared" si="2"/>
        <v>54473497.235107012</v>
      </c>
      <c r="G6">
        <f t="shared" si="5"/>
        <v>122600780.57574795</v>
      </c>
      <c r="H6">
        <f t="shared" si="6"/>
        <v>26.379589543837916</v>
      </c>
      <c r="I6">
        <f t="shared" si="7"/>
        <v>1.6758837085320548E-2</v>
      </c>
      <c r="J6">
        <f t="shared" si="7"/>
        <v>3.6365353954930662E-4</v>
      </c>
      <c r="L6" t="s">
        <v>5</v>
      </c>
      <c r="M6" s="6">
        <f t="shared" si="0"/>
        <v>453705.08417751908</v>
      </c>
      <c r="N6" t="s">
        <v>14</v>
      </c>
      <c r="O6" s="1">
        <f t="shared" si="3"/>
        <v>10</v>
      </c>
      <c r="P6">
        <v>1</v>
      </c>
      <c r="Q6" s="1">
        <f t="shared" si="4"/>
        <v>4537050.841775191</v>
      </c>
      <c r="R6">
        <v>5.6567736459573759</v>
      </c>
    </row>
    <row r="7" spans="1:19">
      <c r="A7" s="2">
        <v>2814.0000000000005</v>
      </c>
      <c r="B7" s="1">
        <v>104670000</v>
      </c>
      <c r="C7" s="4">
        <v>27.81</v>
      </c>
      <c r="E7" s="1">
        <f t="shared" si="1"/>
        <v>95402848.467126995</v>
      </c>
      <c r="F7">
        <f t="shared" si="2"/>
        <v>47463646.856112339</v>
      </c>
      <c r="G7">
        <f t="shared" si="5"/>
        <v>106557502.16912621</v>
      </c>
      <c r="H7">
        <f t="shared" si="6"/>
        <v>26.450696372678557</v>
      </c>
      <c r="I7">
        <f t="shared" si="7"/>
        <v>1.803288591885175E-2</v>
      </c>
      <c r="J7">
        <f t="shared" si="7"/>
        <v>4.8878231834643716E-2</v>
      </c>
      <c r="L7" t="s">
        <v>6</v>
      </c>
      <c r="M7" s="6">
        <f t="shared" si="0"/>
        <v>45173.506001412665</v>
      </c>
      <c r="N7" t="s">
        <v>15</v>
      </c>
      <c r="O7" s="1">
        <f t="shared" si="3"/>
        <v>100</v>
      </c>
      <c r="P7">
        <v>2</v>
      </c>
      <c r="Q7" s="1">
        <f t="shared" si="4"/>
        <v>4517350.6001412664</v>
      </c>
      <c r="R7">
        <v>4.6548837982872771</v>
      </c>
    </row>
    <row r="8" spans="1:19">
      <c r="A8" s="2">
        <v>1752</v>
      </c>
      <c r="B8" s="1">
        <v>89888000</v>
      </c>
      <c r="C8" s="4">
        <v>29.26</v>
      </c>
      <c r="E8" s="1">
        <f t="shared" si="1"/>
        <v>83243868.867155299</v>
      </c>
      <c r="F8">
        <f t="shared" si="2"/>
        <v>43923429.025788181</v>
      </c>
      <c r="G8">
        <f t="shared" si="5"/>
        <v>94121247.980228141</v>
      </c>
      <c r="H8">
        <f t="shared" si="6"/>
        <v>27.818263154688651</v>
      </c>
      <c r="I8">
        <f t="shared" si="7"/>
        <v>4.7094695401256464E-2</v>
      </c>
      <c r="J8">
        <f t="shared" si="7"/>
        <v>4.9273302983983261E-2</v>
      </c>
      <c r="L8" t="s">
        <v>7</v>
      </c>
      <c r="M8" s="6">
        <f t="shared" si="0"/>
        <v>4869.2300513896716</v>
      </c>
      <c r="N8" t="s">
        <v>16</v>
      </c>
      <c r="O8" s="1">
        <f t="shared" si="3"/>
        <v>1000</v>
      </c>
      <c r="P8">
        <v>3</v>
      </c>
      <c r="Q8" s="1">
        <f t="shared" si="4"/>
        <v>4869230.0513896719</v>
      </c>
      <c r="R8">
        <v>3.6874602936851177</v>
      </c>
    </row>
    <row r="9" spans="1:19">
      <c r="A9" s="2">
        <v>1092</v>
      </c>
      <c r="B9" s="1">
        <v>76756000</v>
      </c>
      <c r="C9" s="4">
        <v>30.7</v>
      </c>
      <c r="E9" s="1">
        <f t="shared" si="1"/>
        <v>69790491.773031875</v>
      </c>
      <c r="F9">
        <f t="shared" si="2"/>
        <v>41440020.24175141</v>
      </c>
      <c r="G9">
        <f t="shared" si="5"/>
        <v>81166421.74913463</v>
      </c>
      <c r="H9">
        <f t="shared" si="6"/>
        <v>30.700885365481518</v>
      </c>
      <c r="I9">
        <f t="shared" si="7"/>
        <v>5.7460286480986895E-2</v>
      </c>
      <c r="J9">
        <f t="shared" si="7"/>
        <v>2.8839266498992629E-5</v>
      </c>
      <c r="L9" t="s">
        <v>8</v>
      </c>
      <c r="M9" s="6">
        <f t="shared" si="0"/>
        <v>166.3600217441633</v>
      </c>
      <c r="N9" t="s">
        <v>17</v>
      </c>
      <c r="O9" s="1">
        <f t="shared" si="3"/>
        <v>10000</v>
      </c>
      <c r="P9">
        <v>4</v>
      </c>
      <c r="Q9" s="1">
        <f t="shared" si="4"/>
        <v>1663600.2174416331</v>
      </c>
      <c r="R9">
        <v>2.2210489684575601</v>
      </c>
    </row>
    <row r="10" spans="1:19">
      <c r="A10" s="2">
        <v>677.99999999999989</v>
      </c>
      <c r="B10" s="1">
        <v>65177000</v>
      </c>
      <c r="C10" s="4">
        <v>32.159999999999997</v>
      </c>
      <c r="E10" s="1">
        <f t="shared" si="1"/>
        <v>56353408.393668301</v>
      </c>
      <c r="F10">
        <f t="shared" si="2"/>
        <v>36532237.474871814</v>
      </c>
      <c r="G10">
        <f t="shared" si="5"/>
        <v>67158849.100501969</v>
      </c>
      <c r="H10">
        <f t="shared" si="6"/>
        <v>32.954140732031725</v>
      </c>
      <c r="I10">
        <f t="shared" si="7"/>
        <v>3.0407185057642564E-2</v>
      </c>
      <c r="J10">
        <f t="shared" si="7"/>
        <v>2.469343072237961E-2</v>
      </c>
      <c r="L10" t="s">
        <v>23</v>
      </c>
      <c r="M10" s="6">
        <f t="shared" si="0"/>
        <v>2.4651291788435099</v>
      </c>
      <c r="N10" t="s">
        <v>22</v>
      </c>
      <c r="O10" s="1">
        <f t="shared" si="3"/>
        <v>100000</v>
      </c>
      <c r="P10">
        <v>5</v>
      </c>
      <c r="Q10" s="1">
        <f t="shared" si="4"/>
        <v>246512.91788435099</v>
      </c>
      <c r="R10">
        <v>0.39183968231059429</v>
      </c>
    </row>
    <row r="11" spans="1:19">
      <c r="A11" s="2">
        <v>424.2</v>
      </c>
      <c r="B11" s="1">
        <v>54847000</v>
      </c>
      <c r="C11" s="4">
        <v>33.65</v>
      </c>
      <c r="E11" s="1">
        <f t="shared" si="1"/>
        <v>46496769.973036692</v>
      </c>
      <c r="F11">
        <f t="shared" si="2"/>
        <v>30237775.0987068</v>
      </c>
      <c r="G11">
        <f t="shared" si="5"/>
        <v>55464156.541368768</v>
      </c>
      <c r="H11">
        <f t="shared" si="6"/>
        <v>33.036750936942617</v>
      </c>
      <c r="I11">
        <f t="shared" si="7"/>
        <v>1.12523299609599E-2</v>
      </c>
      <c r="J11">
        <f t="shared" si="7"/>
        <v>1.8224340655494244E-2</v>
      </c>
    </row>
    <row r="12" spans="1:19">
      <c r="A12" s="2">
        <v>264.60000000000002</v>
      </c>
      <c r="B12" s="1">
        <v>45807000</v>
      </c>
      <c r="C12" s="4">
        <v>35.340000000000003</v>
      </c>
      <c r="E12" s="1">
        <f t="shared" si="1"/>
        <v>39777832.405862331</v>
      </c>
      <c r="F12">
        <f t="shared" si="2"/>
        <v>25411164.079039037</v>
      </c>
      <c r="G12">
        <f t="shared" si="5"/>
        <v>47201728.895885959</v>
      </c>
      <c r="H12">
        <f t="shared" si="6"/>
        <v>32.571549920846664</v>
      </c>
      <c r="I12">
        <f t="shared" si="7"/>
        <v>3.0447942364397566E-2</v>
      </c>
      <c r="J12">
        <f t="shared" si="7"/>
        <v>7.8337580055272762E-2</v>
      </c>
      <c r="L12" t="s">
        <v>29</v>
      </c>
      <c r="M12" s="4">
        <f>SUM(I2:I96)+SUM(J2:J96)</f>
        <v>7.5961305713498621</v>
      </c>
    </row>
    <row r="13" spans="1:19">
      <c r="A13" s="2">
        <v>164.4</v>
      </c>
      <c r="B13" s="1">
        <v>38007000</v>
      </c>
      <c r="C13" s="4">
        <v>36.93</v>
      </c>
      <c r="E13" s="1">
        <f t="shared" si="1"/>
        <v>33761672.13884484</v>
      </c>
      <c r="F13">
        <f t="shared" si="2"/>
        <v>22840029.131093312</v>
      </c>
      <c r="G13">
        <f t="shared" si="5"/>
        <v>40761715.326026738</v>
      </c>
      <c r="H13">
        <f t="shared" si="6"/>
        <v>34.078651672904599</v>
      </c>
      <c r="I13">
        <f t="shared" si="7"/>
        <v>7.2479157155964369E-2</v>
      </c>
      <c r="J13">
        <f t="shared" si="7"/>
        <v>7.7209540403341492E-2</v>
      </c>
    </row>
    <row r="14" spans="1:19">
      <c r="A14" s="2">
        <v>102.60000000000001</v>
      </c>
      <c r="B14" s="1">
        <v>31323000</v>
      </c>
      <c r="C14" s="4">
        <v>38.61</v>
      </c>
      <c r="E14" s="1">
        <f t="shared" si="1"/>
        <v>27075698.730828099</v>
      </c>
      <c r="F14">
        <f t="shared" si="2"/>
        <v>20850024.612916004</v>
      </c>
      <c r="G14">
        <f t="shared" si="5"/>
        <v>34173337.386356771</v>
      </c>
      <c r="H14">
        <f t="shared" si="6"/>
        <v>37.598578097959191</v>
      </c>
      <c r="I14">
        <f t="shared" si="7"/>
        <v>9.0998224510959069E-2</v>
      </c>
      <c r="J14">
        <f t="shared" si="7"/>
        <v>2.6195853458710401E-2</v>
      </c>
    </row>
    <row r="15" spans="1:19">
      <c r="A15" s="2">
        <v>64.2</v>
      </c>
      <c r="B15" s="1">
        <v>25611000</v>
      </c>
      <c r="C15" s="4">
        <v>40.35</v>
      </c>
      <c r="E15" s="1">
        <f t="shared" si="1"/>
        <v>20727047.927617103</v>
      </c>
      <c r="F15">
        <f t="shared" si="2"/>
        <v>17768672.850314323</v>
      </c>
      <c r="G15">
        <f t="shared" si="5"/>
        <v>27300847.068456206</v>
      </c>
      <c r="H15">
        <f t="shared" si="6"/>
        <v>40.605488205739185</v>
      </c>
      <c r="I15">
        <f t="shared" si="7"/>
        <v>6.5981299771824861E-2</v>
      </c>
      <c r="J15">
        <f t="shared" si="7"/>
        <v>6.331801877055356E-3</v>
      </c>
    </row>
    <row r="16" spans="1:19">
      <c r="A16" s="2">
        <v>39.840000000000003</v>
      </c>
      <c r="B16" s="1">
        <v>20834000</v>
      </c>
      <c r="C16" s="4">
        <v>42.11</v>
      </c>
      <c r="E16" s="1">
        <f t="shared" si="1"/>
        <v>16125589.19501907</v>
      </c>
      <c r="F16">
        <f t="shared" si="2"/>
        <v>14121241.83440483</v>
      </c>
      <c r="G16">
        <f t="shared" si="5"/>
        <v>21434647.135706734</v>
      </c>
      <c r="H16">
        <f t="shared" si="6"/>
        <v>41.208760230201328</v>
      </c>
      <c r="I16">
        <f t="shared" si="7"/>
        <v>2.8830139949444847E-2</v>
      </c>
      <c r="J16">
        <f t="shared" si="7"/>
        <v>2.1402036803578044E-2</v>
      </c>
    </row>
    <row r="17" spans="1:10">
      <c r="A17" s="2">
        <v>24.84</v>
      </c>
      <c r="B17" s="1">
        <v>16941000</v>
      </c>
      <c r="C17" s="4">
        <v>43.93</v>
      </c>
      <c r="E17" s="1">
        <f t="shared" si="1"/>
        <v>13179066.543809725</v>
      </c>
      <c r="F17">
        <f t="shared" si="2"/>
        <v>11374283.953638693</v>
      </c>
      <c r="G17">
        <f t="shared" si="5"/>
        <v>17408679.743856728</v>
      </c>
      <c r="H17">
        <f t="shared" si="6"/>
        <v>40.796060718123414</v>
      </c>
      <c r="I17">
        <f t="shared" si="7"/>
        <v>2.7606383558038374E-2</v>
      </c>
      <c r="J17">
        <f t="shared" si="7"/>
        <v>7.1339387249637745E-2</v>
      </c>
    </row>
    <row r="18" spans="1:10">
      <c r="A18" s="2">
        <v>15.48</v>
      </c>
      <c r="B18" s="1">
        <v>13789000</v>
      </c>
      <c r="C18" s="4">
        <v>45.68</v>
      </c>
      <c r="E18" s="1">
        <f t="shared" si="1"/>
        <v>10686489.223825041</v>
      </c>
      <c r="F18">
        <f t="shared" si="2"/>
        <v>9723600.4854616839</v>
      </c>
      <c r="G18">
        <f t="shared" si="5"/>
        <v>14448164.531586682</v>
      </c>
      <c r="H18">
        <f t="shared" si="6"/>
        <v>42.298954273019646</v>
      </c>
      <c r="I18">
        <f t="shared" si="7"/>
        <v>4.7803650125946943E-2</v>
      </c>
      <c r="J18">
        <f t="shared" si="7"/>
        <v>7.4015887193090046E-2</v>
      </c>
    </row>
    <row r="19" spans="1:10">
      <c r="A19" s="2">
        <v>9.66</v>
      </c>
      <c r="B19" s="1">
        <v>11124000</v>
      </c>
      <c r="C19" s="4">
        <v>47.49</v>
      </c>
      <c r="E19" s="1">
        <f t="shared" si="1"/>
        <v>8065226.5467358539</v>
      </c>
      <c r="F19">
        <f t="shared" si="2"/>
        <v>8410327.2217378281</v>
      </c>
      <c r="G19">
        <f t="shared" si="5"/>
        <v>11652531.193988586</v>
      </c>
      <c r="H19">
        <f t="shared" si="6"/>
        <v>46.199954883869054</v>
      </c>
      <c r="I19">
        <f t="shared" si="7"/>
        <v>4.751269273539966E-2</v>
      </c>
      <c r="J19">
        <f t="shared" si="7"/>
        <v>2.7164563405579017E-2</v>
      </c>
    </row>
    <row r="20" spans="1:10">
      <c r="A20" s="2">
        <v>6</v>
      </c>
      <c r="B20" s="1">
        <v>8899400</v>
      </c>
      <c r="C20" s="4">
        <v>49.33</v>
      </c>
      <c r="E20" s="1">
        <f t="shared" si="1"/>
        <v>5697288.9992956892</v>
      </c>
      <c r="F20">
        <f t="shared" si="2"/>
        <v>6790343.4799141586</v>
      </c>
      <c r="G20">
        <f t="shared" si="5"/>
        <v>8863851.6750173792</v>
      </c>
      <c r="H20">
        <f t="shared" si="6"/>
        <v>50.002405090390077</v>
      </c>
      <c r="I20">
        <f t="shared" si="7"/>
        <v>3.994463107919722E-3</v>
      </c>
      <c r="J20">
        <f t="shared" si="7"/>
        <v>1.3630753910198235E-2</v>
      </c>
    </row>
    <row r="21" spans="1:10">
      <c r="A21" s="2">
        <v>1250</v>
      </c>
      <c r="B21" s="1">
        <v>87987000</v>
      </c>
      <c r="C21" s="4">
        <v>30.57</v>
      </c>
      <c r="E21" s="1">
        <f t="shared" si="1"/>
        <v>73781592.770630062</v>
      </c>
      <c r="F21">
        <f t="shared" si="2"/>
        <v>42297400.329932436</v>
      </c>
      <c r="G21">
        <f t="shared" si="5"/>
        <v>85045831.799340159</v>
      </c>
      <c r="H21">
        <f t="shared" si="6"/>
        <v>29.824719819760851</v>
      </c>
      <c r="I21">
        <f t="shared" si="7"/>
        <v>3.3427304041049717E-2</v>
      </c>
      <c r="J21">
        <f t="shared" si="7"/>
        <v>2.4379462879919826E-2</v>
      </c>
    </row>
    <row r="22" spans="1:10">
      <c r="A22" s="2">
        <v>780</v>
      </c>
      <c r="B22" s="1">
        <v>74417000</v>
      </c>
      <c r="C22" s="4">
        <v>32.130000000000003</v>
      </c>
      <c r="E22" s="1">
        <f t="shared" si="1"/>
        <v>60052182.958539024</v>
      </c>
      <c r="F22">
        <f t="shared" si="2"/>
        <v>38265081.189877711</v>
      </c>
      <c r="G22">
        <f t="shared" si="5"/>
        <v>71207310.836414665</v>
      </c>
      <c r="H22">
        <f t="shared" si="6"/>
        <v>32.505171994219509</v>
      </c>
      <c r="I22">
        <f t="shared" si="7"/>
        <v>4.3131128150628688E-2</v>
      </c>
      <c r="J22">
        <f t="shared" si="7"/>
        <v>1.1676688273249506E-2</v>
      </c>
    </row>
    <row r="23" spans="1:10">
      <c r="A23" s="2">
        <v>484.99999999999994</v>
      </c>
      <c r="B23" s="1">
        <v>62588000</v>
      </c>
      <c r="C23" s="4">
        <v>33.6</v>
      </c>
      <c r="E23" s="1">
        <f t="shared" si="1"/>
        <v>48908381.293735862</v>
      </c>
      <c r="F23">
        <f t="shared" si="2"/>
        <v>31991368.195279386</v>
      </c>
      <c r="G23">
        <f t="shared" si="5"/>
        <v>58442085.860956274</v>
      </c>
      <c r="H23">
        <f t="shared" si="6"/>
        <v>33.18902392384657</v>
      </c>
      <c r="I23">
        <f t="shared" si="7"/>
        <v>6.624135839208356E-2</v>
      </c>
      <c r="J23">
        <f t="shared" si="7"/>
        <v>1.2231430837899755E-2</v>
      </c>
    </row>
    <row r="24" spans="1:10">
      <c r="A24" s="2">
        <v>302.5</v>
      </c>
      <c r="B24" s="1">
        <v>52273000</v>
      </c>
      <c r="C24" s="4">
        <v>35.090000000000003</v>
      </c>
      <c r="E24" s="1">
        <f t="shared" si="1"/>
        <v>41493850.747378357</v>
      </c>
      <c r="F24">
        <f t="shared" si="2"/>
        <v>26525172.949832749</v>
      </c>
      <c r="G24">
        <f t="shared" si="5"/>
        <v>49247583.188053511</v>
      </c>
      <c r="H24">
        <f t="shared" si="6"/>
        <v>32.588971902937899</v>
      </c>
      <c r="I24">
        <f t="shared" si="7"/>
        <v>5.7877237042956955E-2</v>
      </c>
      <c r="J24">
        <f t="shared" si="7"/>
        <v>7.1274667912855624E-2</v>
      </c>
    </row>
    <row r="25" spans="1:10">
      <c r="A25" s="2">
        <v>188.25</v>
      </c>
      <c r="B25" s="1">
        <v>43391000</v>
      </c>
      <c r="C25" s="4">
        <v>36.57</v>
      </c>
      <c r="E25" s="1">
        <f t="shared" si="1"/>
        <v>35529726.683022514</v>
      </c>
      <c r="F25">
        <f t="shared" si="2"/>
        <v>23409659.841116372</v>
      </c>
      <c r="G25">
        <f t="shared" si="5"/>
        <v>42548485.896058142</v>
      </c>
      <c r="H25">
        <f t="shared" si="6"/>
        <v>33.379901000274167</v>
      </c>
      <c r="I25">
        <f t="shared" si="7"/>
        <v>1.9416793896012027E-2</v>
      </c>
      <c r="J25">
        <f t="shared" si="7"/>
        <v>8.7232677050200533E-2</v>
      </c>
    </row>
    <row r="26" spans="1:10">
      <c r="A26" s="2">
        <v>117.25000000000001</v>
      </c>
      <c r="B26" s="1">
        <v>35718000</v>
      </c>
      <c r="C26" s="4">
        <v>38.1</v>
      </c>
      <c r="E26" s="1">
        <f t="shared" si="1"/>
        <v>29022123.996191226</v>
      </c>
      <c r="F26">
        <f t="shared" si="2"/>
        <v>21490172.531836584</v>
      </c>
      <c r="G26">
        <f t="shared" si="5"/>
        <v>36112479.791595623</v>
      </c>
      <c r="H26">
        <f t="shared" si="6"/>
        <v>36.519042205150662</v>
      </c>
      <c r="I26">
        <f t="shared" si="7"/>
        <v>1.1044285558979306E-2</v>
      </c>
      <c r="J26">
        <f t="shared" si="7"/>
        <v>4.1494955245389493E-2</v>
      </c>
    </row>
    <row r="27" spans="1:10">
      <c r="A27" s="2">
        <v>73</v>
      </c>
      <c r="B27" s="1">
        <v>29139000</v>
      </c>
      <c r="C27" s="4">
        <v>39.65</v>
      </c>
      <c r="E27" s="1">
        <f t="shared" si="1"/>
        <v>22324416.808177345</v>
      </c>
      <c r="F27">
        <f t="shared" si="2"/>
        <v>18726065.811873484</v>
      </c>
      <c r="G27">
        <f t="shared" si="5"/>
        <v>29138378.929100499</v>
      </c>
      <c r="H27">
        <f t="shared" si="6"/>
        <v>39.990443890770408</v>
      </c>
      <c r="I27">
        <f t="shared" si="7"/>
        <v>2.1314077336265585E-5</v>
      </c>
      <c r="J27">
        <f t="shared" si="7"/>
        <v>8.5862267533520567E-3</v>
      </c>
    </row>
    <row r="28" spans="1:10">
      <c r="A28" s="2">
        <v>45.5</v>
      </c>
      <c r="B28" s="1">
        <v>23627000</v>
      </c>
      <c r="C28" s="4">
        <v>41.27</v>
      </c>
      <c r="E28" s="1">
        <f t="shared" si="1"/>
        <v>17199754.630527556</v>
      </c>
      <c r="F28">
        <f t="shared" si="2"/>
        <v>15093998.152761912</v>
      </c>
      <c r="G28">
        <f t="shared" si="5"/>
        <v>22883626.014815357</v>
      </c>
      <c r="H28">
        <f t="shared" si="6"/>
        <v>41.269235184095535</v>
      </c>
      <c r="I28">
        <f t="shared" si="7"/>
        <v>3.1462901984367179E-2</v>
      </c>
      <c r="J28">
        <f t="shared" si="7"/>
        <v>1.8532006408232436E-5</v>
      </c>
    </row>
    <row r="29" spans="1:10">
      <c r="A29" s="2">
        <v>28.249999999999996</v>
      </c>
      <c r="B29" s="1">
        <v>19004000</v>
      </c>
      <c r="C29" s="4">
        <v>42.92</v>
      </c>
      <c r="E29" s="1">
        <f t="shared" si="1"/>
        <v>13888955.564482588</v>
      </c>
      <c r="F29">
        <f t="shared" si="2"/>
        <v>11998786.622954773</v>
      </c>
      <c r="G29">
        <f t="shared" si="5"/>
        <v>18354126.704786863</v>
      </c>
      <c r="H29">
        <f t="shared" si="6"/>
        <v>40.824013283609212</v>
      </c>
      <c r="I29">
        <f t="shared" si="7"/>
        <v>3.4196658346302714E-2</v>
      </c>
      <c r="J29">
        <f t="shared" si="7"/>
        <v>4.8834732441537514E-2</v>
      </c>
    </row>
    <row r="30" spans="1:10">
      <c r="A30" s="2">
        <v>17.675000000000001</v>
      </c>
      <c r="B30" s="1">
        <v>15132000</v>
      </c>
      <c r="C30" s="4">
        <v>44.65</v>
      </c>
      <c r="E30" s="1">
        <f t="shared" si="1"/>
        <v>11393636.774004087</v>
      </c>
      <c r="F30">
        <f t="shared" si="2"/>
        <v>10110660.894177794</v>
      </c>
      <c r="G30">
        <f t="shared" si="5"/>
        <v>15232873.092591377</v>
      </c>
      <c r="H30">
        <f t="shared" si="6"/>
        <v>41.585702447877935</v>
      </c>
      <c r="I30">
        <f t="shared" si="7"/>
        <v>6.6662101897552849E-3</v>
      </c>
      <c r="J30">
        <f t="shared" si="7"/>
        <v>6.8629284482017106E-2</v>
      </c>
    </row>
    <row r="31" spans="1:10">
      <c r="A31" s="2">
        <v>11.025</v>
      </c>
      <c r="B31" s="1">
        <v>11971000</v>
      </c>
      <c r="C31" s="4">
        <v>46.46</v>
      </c>
      <c r="E31" s="1">
        <f t="shared" si="1"/>
        <v>8803420.2261836957</v>
      </c>
      <c r="F31">
        <f t="shared" si="2"/>
        <v>8796832.6686647292</v>
      </c>
      <c r="G31">
        <f t="shared" si="5"/>
        <v>12445259.044281367</v>
      </c>
      <c r="H31">
        <f t="shared" si="6"/>
        <v>44.978554897604816</v>
      </c>
      <c r="I31">
        <f t="shared" si="7"/>
        <v>3.9617328901626198E-2</v>
      </c>
      <c r="J31">
        <f t="shared" si="7"/>
        <v>3.1886463676177028E-2</v>
      </c>
    </row>
    <row r="32" spans="1:10">
      <c r="A32" s="2">
        <v>6.8500000000000005</v>
      </c>
      <c r="B32" s="1">
        <v>9377500</v>
      </c>
      <c r="C32" s="4">
        <v>48.31</v>
      </c>
      <c r="E32" s="1">
        <f t="shared" si="1"/>
        <v>6287111.8477768786</v>
      </c>
      <c r="F32">
        <f t="shared" si="2"/>
        <v>7268461.8281811783</v>
      </c>
      <c r="G32">
        <f t="shared" si="5"/>
        <v>9610323.2377575766</v>
      </c>
      <c r="H32">
        <f t="shared" si="6"/>
        <v>49.140679894614493</v>
      </c>
      <c r="I32">
        <f t="shared" si="7"/>
        <v>2.4827857932026302E-2</v>
      </c>
      <c r="J32">
        <f t="shared" si="7"/>
        <v>1.7194781507234337E-2</v>
      </c>
    </row>
    <row r="33" spans="1:10">
      <c r="A33" s="2">
        <v>4.2750000000000004</v>
      </c>
      <c r="B33" s="1">
        <v>7269000</v>
      </c>
      <c r="C33" s="4">
        <v>50.22</v>
      </c>
      <c r="E33" s="1">
        <f t="shared" si="1"/>
        <v>4488259.6414251532</v>
      </c>
      <c r="F33">
        <f t="shared" si="2"/>
        <v>5583328.7940409733</v>
      </c>
      <c r="G33">
        <f t="shared" si="5"/>
        <v>7163660.728371555</v>
      </c>
      <c r="H33">
        <f t="shared" si="6"/>
        <v>51.205310487485576</v>
      </c>
      <c r="I33">
        <f t="shared" si="7"/>
        <v>1.449157678201197E-2</v>
      </c>
      <c r="J33">
        <f t="shared" si="7"/>
        <v>1.9619882267733521E-2</v>
      </c>
    </row>
    <row r="34" spans="1:10">
      <c r="A34" s="2">
        <v>2.6749999999999998</v>
      </c>
      <c r="B34" s="1">
        <v>5571200</v>
      </c>
      <c r="C34" s="4">
        <v>52.2</v>
      </c>
      <c r="E34" s="1">
        <f t="shared" si="1"/>
        <v>3404548.4731743666</v>
      </c>
      <c r="F34">
        <f t="shared" si="2"/>
        <v>4216773.5481573939</v>
      </c>
      <c r="G34">
        <f t="shared" si="5"/>
        <v>5419606.024669488</v>
      </c>
      <c r="H34">
        <f t="shared" si="6"/>
        <v>51.083206333699479</v>
      </c>
      <c r="I34">
        <f t="shared" si="7"/>
        <v>2.7210291378968989E-2</v>
      </c>
      <c r="J34">
        <f t="shared" si="7"/>
        <v>2.1394514680086657E-2</v>
      </c>
    </row>
    <row r="35" spans="1:10">
      <c r="A35" s="2">
        <v>1.66</v>
      </c>
      <c r="B35" s="1">
        <v>4221700</v>
      </c>
      <c r="C35" s="4">
        <v>54.23</v>
      </c>
      <c r="E35" s="1">
        <f t="shared" si="1"/>
        <v>2630429.4073620685</v>
      </c>
      <c r="F35">
        <f t="shared" si="2"/>
        <v>3302330.5070046671</v>
      </c>
      <c r="G35">
        <f t="shared" si="5"/>
        <v>4221912.5576696713</v>
      </c>
      <c r="H35">
        <f t="shared" si="6"/>
        <v>51.461370895439778</v>
      </c>
      <c r="I35">
        <f t="shared" si="7"/>
        <v>5.0348833330471698E-5</v>
      </c>
      <c r="J35">
        <f t="shared" si="7"/>
        <v>5.1053459423939129E-2</v>
      </c>
    </row>
    <row r="36" spans="1:10">
      <c r="A36" s="2">
        <v>1.0349999999999999</v>
      </c>
      <c r="B36" s="1">
        <v>3146700</v>
      </c>
      <c r="C36" s="4">
        <v>56.32</v>
      </c>
      <c r="E36" s="1">
        <f t="shared" si="1"/>
        <v>1914678.6311891947</v>
      </c>
      <c r="F36">
        <f t="shared" si="2"/>
        <v>2668590.7114290353</v>
      </c>
      <c r="G36">
        <f t="shared" si="5"/>
        <v>3284413.287918841</v>
      </c>
      <c r="H36">
        <f t="shared" si="6"/>
        <v>54.341059382310938</v>
      </c>
      <c r="I36">
        <f t="shared" si="7"/>
        <v>4.3764352470474145E-2</v>
      </c>
      <c r="J36">
        <f t="shared" si="7"/>
        <v>3.5137439944763177E-2</v>
      </c>
    </row>
    <row r="37" spans="1:10">
      <c r="A37" s="2">
        <v>0.64500000000000002</v>
      </c>
      <c r="B37" s="1">
        <v>2309700</v>
      </c>
      <c r="C37" s="4">
        <v>58.41</v>
      </c>
      <c r="E37" s="1">
        <f t="shared" si="1"/>
        <v>1277802.5212428709</v>
      </c>
      <c r="F37">
        <f t="shared" si="2"/>
        <v>2073221.5164466831</v>
      </c>
      <c r="G37">
        <f t="shared" si="5"/>
        <v>2435369.9389522164</v>
      </c>
      <c r="H37">
        <f t="shared" si="6"/>
        <v>58.352947677345604</v>
      </c>
      <c r="I37">
        <f t="shared" si="7"/>
        <v>5.4409637161629824E-2</v>
      </c>
      <c r="J37">
        <f t="shared" si="7"/>
        <v>9.7675608036967366E-4</v>
      </c>
    </row>
    <row r="38" spans="1:10">
      <c r="A38" s="2">
        <v>0.40249999999999997</v>
      </c>
      <c r="B38" s="1">
        <v>1693400</v>
      </c>
      <c r="C38" s="4">
        <v>60.38</v>
      </c>
      <c r="E38" s="1">
        <f t="shared" si="1"/>
        <v>846241.10391685332</v>
      </c>
      <c r="F38">
        <f t="shared" si="2"/>
        <v>1515722.1170055587</v>
      </c>
      <c r="G38">
        <f t="shared" si="5"/>
        <v>1735954.3605573929</v>
      </c>
      <c r="H38">
        <f t="shared" si="6"/>
        <v>60.82498944131742</v>
      </c>
      <c r="I38">
        <f t="shared" si="7"/>
        <v>2.5129538536313299E-2</v>
      </c>
      <c r="J38">
        <f t="shared" si="7"/>
        <v>7.3698151924050641E-3</v>
      </c>
    </row>
    <row r="39" spans="1:10">
      <c r="A39" s="2">
        <v>0.25</v>
      </c>
      <c r="B39" s="1">
        <v>1241100</v>
      </c>
      <c r="C39" s="4">
        <v>62.29</v>
      </c>
      <c r="E39" s="1">
        <f t="shared" si="1"/>
        <v>596245.7519362825</v>
      </c>
      <c r="F39">
        <f t="shared" si="2"/>
        <v>1084212.1824199136</v>
      </c>
      <c r="G39">
        <f t="shared" si="5"/>
        <v>1237345.9715091067</v>
      </c>
      <c r="H39">
        <f t="shared" si="6"/>
        <v>61.192084882678827</v>
      </c>
      <c r="I39">
        <f t="shared" si="7"/>
        <v>3.0247590773453468E-3</v>
      </c>
      <c r="J39">
        <f t="shared" si="7"/>
        <v>1.7625864782808989E-2</v>
      </c>
    </row>
    <row r="40" spans="1:10">
      <c r="A40" s="2">
        <v>50</v>
      </c>
      <c r="B40" s="1">
        <v>26396000</v>
      </c>
      <c r="C40" s="4">
        <v>42.07</v>
      </c>
      <c r="E40" s="1">
        <f t="shared" si="1"/>
        <v>18054725.115940295</v>
      </c>
      <c r="F40">
        <f t="shared" si="2"/>
        <v>15817680.774695417</v>
      </c>
      <c r="G40">
        <f t="shared" si="5"/>
        <v>24003585.650946699</v>
      </c>
      <c r="H40">
        <f t="shared" si="6"/>
        <v>41.221486765684091</v>
      </c>
      <c r="I40">
        <f t="shared" si="7"/>
        <v>9.0635488295700145E-2</v>
      </c>
      <c r="J40">
        <f t="shared" si="7"/>
        <v>2.0169080920273579E-2</v>
      </c>
    </row>
    <row r="41" spans="1:10">
      <c r="A41" s="2">
        <v>31.2</v>
      </c>
      <c r="B41" s="1">
        <v>21067000</v>
      </c>
      <c r="C41" s="4">
        <v>44.13</v>
      </c>
      <c r="E41" s="1">
        <f t="shared" si="1"/>
        <v>14472999.011101671</v>
      </c>
      <c r="F41">
        <f t="shared" si="2"/>
        <v>12545106.968125189</v>
      </c>
      <c r="G41">
        <f t="shared" si="5"/>
        <v>19153261.059596434</v>
      </c>
      <c r="H41">
        <f t="shared" si="6"/>
        <v>40.918545336512999</v>
      </c>
      <c r="I41">
        <f t="shared" si="7"/>
        <v>9.0840600959014847E-2</v>
      </c>
      <c r="J41">
        <f t="shared" si="7"/>
        <v>7.2772596045479351E-2</v>
      </c>
    </row>
    <row r="42" spans="1:10">
      <c r="A42" s="2">
        <v>19.399999999999999</v>
      </c>
      <c r="B42" s="1">
        <v>16645000</v>
      </c>
      <c r="C42" s="4">
        <v>45.95</v>
      </c>
      <c r="E42" s="1">
        <f t="shared" si="1"/>
        <v>11881533.43720489</v>
      </c>
      <c r="F42">
        <f t="shared" si="2"/>
        <v>10410051.755908363</v>
      </c>
      <c r="G42">
        <f t="shared" si="5"/>
        <v>15796835.581220329</v>
      </c>
      <c r="H42">
        <f t="shared" si="6"/>
        <v>41.22334834957006</v>
      </c>
      <c r="I42">
        <f t="shared" si="7"/>
        <v>5.0956108067267719E-2</v>
      </c>
      <c r="J42">
        <f t="shared" si="7"/>
        <v>0.10286510664700638</v>
      </c>
    </row>
    <row r="43" spans="1:10">
      <c r="A43" s="2">
        <v>12.1</v>
      </c>
      <c r="B43" s="1">
        <v>13033000</v>
      </c>
      <c r="C43" s="4">
        <v>47.67</v>
      </c>
      <c r="E43" s="1">
        <f t="shared" si="1"/>
        <v>9326389.0555339139</v>
      </c>
      <c r="F43">
        <f t="shared" si="2"/>
        <v>9054704.4614800252</v>
      </c>
      <c r="G43">
        <f t="shared" si="5"/>
        <v>12998815.549884884</v>
      </c>
      <c r="H43">
        <f t="shared" si="6"/>
        <v>44.153192537314169</v>
      </c>
      <c r="I43">
        <f t="shared" si="7"/>
        <v>2.6229149171423552E-3</v>
      </c>
      <c r="J43">
        <f t="shared" si="7"/>
        <v>7.377401851658974E-2</v>
      </c>
    </row>
    <row r="44" spans="1:10">
      <c r="A44" s="2">
        <v>7.53</v>
      </c>
      <c r="B44" s="1">
        <v>10121000</v>
      </c>
      <c r="C44" s="4">
        <v>49.42</v>
      </c>
      <c r="E44" s="1">
        <f t="shared" si="1"/>
        <v>6745647.9358937219</v>
      </c>
      <c r="F44">
        <f t="shared" si="2"/>
        <v>7600727.9770447835</v>
      </c>
      <c r="G44">
        <f t="shared" si="5"/>
        <v>10162422.538748255</v>
      </c>
      <c r="H44">
        <f t="shared" si="6"/>
        <v>48.410937127844484</v>
      </c>
      <c r="I44">
        <f t="shared" si="7"/>
        <v>4.0927318198058496E-3</v>
      </c>
      <c r="J44">
        <f t="shared" si="7"/>
        <v>2.0418107489994286E-2</v>
      </c>
    </row>
    <row r="45" spans="1:10">
      <c r="A45" s="2">
        <v>4.6900000000000004</v>
      </c>
      <c r="B45" s="1">
        <v>7795000</v>
      </c>
      <c r="C45" s="4">
        <v>51.17</v>
      </c>
      <c r="E45" s="1">
        <f t="shared" si="1"/>
        <v>4776564.4285030812</v>
      </c>
      <c r="F45">
        <f t="shared" si="2"/>
        <v>5902905.9370830543</v>
      </c>
      <c r="G45">
        <f t="shared" si="5"/>
        <v>7593409.3951064786</v>
      </c>
      <c r="H45">
        <f t="shared" si="6"/>
        <v>51.020609051226835</v>
      </c>
      <c r="I45">
        <f t="shared" si="7"/>
        <v>2.5861527247404929E-2</v>
      </c>
      <c r="J45">
        <f t="shared" si="7"/>
        <v>2.9195026142889787E-3</v>
      </c>
    </row>
    <row r="46" spans="1:10">
      <c r="A46" s="2">
        <v>2.92</v>
      </c>
      <c r="B46" s="1">
        <v>5946300</v>
      </c>
      <c r="C46" s="4">
        <v>53</v>
      </c>
      <c r="E46" s="1">
        <f t="shared" si="1"/>
        <v>3570422.7035782067</v>
      </c>
      <c r="F46">
        <f t="shared" si="2"/>
        <v>4435433.7534160241</v>
      </c>
      <c r="G46">
        <f t="shared" si="5"/>
        <v>5693943.3491358934</v>
      </c>
      <c r="H46">
        <f t="shared" si="6"/>
        <v>51.166730392701453</v>
      </c>
      <c r="I46">
        <f t="shared" si="7"/>
        <v>4.2439273306780115E-2</v>
      </c>
      <c r="J46">
        <f t="shared" si="7"/>
        <v>3.4589992590538625E-2</v>
      </c>
    </row>
    <row r="47" spans="1:10">
      <c r="A47" s="2">
        <v>1.82</v>
      </c>
      <c r="B47" s="1">
        <v>4489800</v>
      </c>
      <c r="C47" s="4">
        <v>54.81</v>
      </c>
      <c r="E47" s="1">
        <f t="shared" si="1"/>
        <v>2771336.3095110049</v>
      </c>
      <c r="F47">
        <f t="shared" si="2"/>
        <v>3447978.8617269681</v>
      </c>
      <c r="G47">
        <f t="shared" si="5"/>
        <v>4423670.7801700244</v>
      </c>
      <c r="H47">
        <f t="shared" si="6"/>
        <v>51.209184283480973</v>
      </c>
      <c r="I47">
        <f t="shared" si="7"/>
        <v>1.4728767390524217E-2</v>
      </c>
      <c r="J47">
        <f t="shared" si="7"/>
        <v>6.5696327613921357E-2</v>
      </c>
    </row>
    <row r="48" spans="1:10">
      <c r="A48" s="2">
        <v>1.1299999999999999</v>
      </c>
      <c r="B48" s="1">
        <v>3351600</v>
      </c>
      <c r="C48" s="4">
        <v>56.68</v>
      </c>
      <c r="E48" s="1">
        <f t="shared" si="1"/>
        <v>2046099.2788692119</v>
      </c>
      <c r="F48">
        <f t="shared" si="2"/>
        <v>2779124.0200305213</v>
      </c>
      <c r="G48">
        <f t="shared" si="5"/>
        <v>3451094.4028959442</v>
      </c>
      <c r="H48">
        <f t="shared" si="6"/>
        <v>53.638053310471953</v>
      </c>
      <c r="I48">
        <f t="shared" si="7"/>
        <v>2.9685643542172156E-2</v>
      </c>
      <c r="J48">
        <f t="shared" si="7"/>
        <v>5.3668784218914016E-2</v>
      </c>
    </row>
    <row r="49" spans="1:10">
      <c r="A49" s="2">
        <v>0.70699999999999996</v>
      </c>
      <c r="B49" s="1">
        <v>2472600</v>
      </c>
      <c r="C49" s="4">
        <v>58.55</v>
      </c>
      <c r="E49" s="1">
        <f t="shared" si="1"/>
        <v>1387757.7121445383</v>
      </c>
      <c r="F49">
        <f t="shared" si="2"/>
        <v>2188927.0920318044</v>
      </c>
      <c r="G49">
        <f t="shared" si="5"/>
        <v>2591770.298820375</v>
      </c>
      <c r="H49">
        <f t="shared" si="6"/>
        <v>57.625714600087413</v>
      </c>
      <c r="I49">
        <f t="shared" si="7"/>
        <v>4.8196351541039795E-2</v>
      </c>
      <c r="J49">
        <f t="shared" si="7"/>
        <v>1.5786257897738416E-2</v>
      </c>
    </row>
    <row r="50" spans="1:10">
      <c r="A50" s="2">
        <v>0.441</v>
      </c>
      <c r="B50" s="1">
        <v>1809500</v>
      </c>
      <c r="C50" s="4">
        <v>60.39</v>
      </c>
      <c r="E50" s="1">
        <f t="shared" si="1"/>
        <v>912848.06330993201</v>
      </c>
      <c r="F50">
        <f t="shared" si="2"/>
        <v>1615817.3683798504</v>
      </c>
      <c r="G50">
        <f t="shared" si="5"/>
        <v>1855844.1083902167</v>
      </c>
      <c r="H50">
        <f t="shared" si="6"/>
        <v>60.535937278636176</v>
      </c>
      <c r="I50">
        <f t="shared" si="7"/>
        <v>2.5611554788735405E-2</v>
      </c>
      <c r="J50">
        <f t="shared" si="7"/>
        <v>2.4165802059310389E-3</v>
      </c>
    </row>
    <row r="51" spans="1:10">
      <c r="A51" s="2">
        <v>0.27400000000000002</v>
      </c>
      <c r="B51" s="1">
        <v>1312200</v>
      </c>
      <c r="C51" s="4">
        <v>62.2</v>
      </c>
      <c r="E51" s="1">
        <f t="shared" si="1"/>
        <v>634604.38938013825</v>
      </c>
      <c r="F51">
        <f t="shared" si="2"/>
        <v>1154961.1540841965</v>
      </c>
      <c r="G51">
        <f t="shared" si="5"/>
        <v>1317823.2045551625</v>
      </c>
      <c r="H51">
        <f t="shared" si="6"/>
        <v>61.212987357932867</v>
      </c>
      <c r="I51">
        <f t="shared" si="7"/>
        <v>4.2853258307898653E-3</v>
      </c>
      <c r="J51">
        <f t="shared" si="7"/>
        <v>1.5868370451240118E-2</v>
      </c>
    </row>
    <row r="52" spans="1:10">
      <c r="A52" s="2">
        <v>0.17100000000000001</v>
      </c>
      <c r="B52" s="1">
        <v>942800</v>
      </c>
      <c r="C52" s="4">
        <v>63.97</v>
      </c>
      <c r="E52" s="1">
        <f t="shared" si="1"/>
        <v>462898.65365161659</v>
      </c>
      <c r="F52">
        <f t="shared" si="2"/>
        <v>846907.21483405493</v>
      </c>
      <c r="G52">
        <f t="shared" si="5"/>
        <v>965156.46093804669</v>
      </c>
      <c r="H52">
        <f t="shared" si="6"/>
        <v>61.340068875334183</v>
      </c>
      <c r="I52">
        <f t="shared" si="7"/>
        <v>2.3712835106116555E-2</v>
      </c>
      <c r="J52">
        <f t="shared" si="7"/>
        <v>4.111194504714423E-2</v>
      </c>
    </row>
    <row r="53" spans="1:10">
      <c r="A53" s="2">
        <v>0.107</v>
      </c>
      <c r="B53" s="1">
        <v>669840</v>
      </c>
      <c r="C53" s="4">
        <v>65.67</v>
      </c>
      <c r="E53" s="1">
        <f t="shared" si="1"/>
        <v>321762.1828517036</v>
      </c>
      <c r="F53">
        <f t="shared" si="2"/>
        <v>639760.78438257263</v>
      </c>
      <c r="G53">
        <f t="shared" si="5"/>
        <v>716117.84194174199</v>
      </c>
      <c r="H53">
        <f t="shared" si="6"/>
        <v>63.30028379041282</v>
      </c>
      <c r="I53">
        <f t="shared" si="7"/>
        <v>6.908790448725366E-2</v>
      </c>
      <c r="J53">
        <f t="shared" si="7"/>
        <v>3.6085217140051494E-2</v>
      </c>
    </row>
    <row r="54" spans="1:10">
      <c r="A54" s="2">
        <v>6.6400000000000001E-2</v>
      </c>
      <c r="B54" s="1">
        <v>469350</v>
      </c>
      <c r="C54" s="4">
        <v>67.38</v>
      </c>
      <c r="E54" s="1">
        <f t="shared" si="1"/>
        <v>199576.01177156661</v>
      </c>
      <c r="F54">
        <f t="shared" si="2"/>
        <v>470901.94878600718</v>
      </c>
      <c r="G54">
        <f t="shared" si="5"/>
        <v>511448.16926557064</v>
      </c>
      <c r="H54">
        <f t="shared" si="6"/>
        <v>67.031968168675391</v>
      </c>
      <c r="I54">
        <f t="shared" si="7"/>
        <v>8.9694618654672723E-2</v>
      </c>
      <c r="J54">
        <f t="shared" si="7"/>
        <v>5.1652097258029755E-3</v>
      </c>
    </row>
    <row r="55" spans="1:10">
      <c r="A55" s="2">
        <v>4.1399999999999999E-2</v>
      </c>
      <c r="B55" s="1">
        <v>323470</v>
      </c>
      <c r="C55" s="4">
        <v>69.02</v>
      </c>
      <c r="E55" s="1">
        <f t="shared" si="1"/>
        <v>118600.96799584526</v>
      </c>
      <c r="F55">
        <f t="shared" si="2"/>
        <v>330111.45356428309</v>
      </c>
      <c r="G55">
        <f t="shared" si="5"/>
        <v>350770.2401628099</v>
      </c>
      <c r="H55">
        <f t="shared" si="6"/>
        <v>70.23787874195007</v>
      </c>
      <c r="I55">
        <f t="shared" si="7"/>
        <v>8.4398059055893607E-2</v>
      </c>
      <c r="J55">
        <f t="shared" si="7"/>
        <v>1.764530196971999E-2</v>
      </c>
    </row>
    <row r="56" spans="1:10">
      <c r="A56" s="2">
        <v>2.58E-2</v>
      </c>
      <c r="B56" s="1">
        <v>221860</v>
      </c>
      <c r="C56" s="4">
        <v>70.599999999999994</v>
      </c>
      <c r="E56" s="1">
        <f t="shared" si="1"/>
        <v>74368.197034726021</v>
      </c>
      <c r="F56">
        <f t="shared" si="2"/>
        <v>224524.78174261842</v>
      </c>
      <c r="G56">
        <f t="shared" si="5"/>
        <v>236520.62562653233</v>
      </c>
      <c r="H56">
        <f t="shared" si="6"/>
        <v>71.67384406863934</v>
      </c>
      <c r="I56">
        <f t="shared" si="7"/>
        <v>6.6080526577717166E-2</v>
      </c>
      <c r="J56">
        <f t="shared" si="7"/>
        <v>1.521025592973578E-2</v>
      </c>
    </row>
    <row r="57" spans="1:10">
      <c r="A57" s="2">
        <v>1.61E-2</v>
      </c>
      <c r="B57" s="1">
        <v>152830</v>
      </c>
      <c r="C57" s="4">
        <v>72.069999999999993</v>
      </c>
      <c r="E57" s="1">
        <f t="shared" si="1"/>
        <v>49761.521955670054</v>
      </c>
      <c r="F57">
        <f t="shared" si="2"/>
        <v>153772.40046300195</v>
      </c>
      <c r="G57">
        <f t="shared" si="5"/>
        <v>161623.513795173</v>
      </c>
      <c r="H57">
        <f t="shared" si="6"/>
        <v>72.068158352265755</v>
      </c>
      <c r="I57">
        <f t="shared" si="7"/>
        <v>5.7537877348511415E-2</v>
      </c>
      <c r="J57">
        <f t="shared" si="7"/>
        <v>2.5553596978471621E-5</v>
      </c>
    </row>
    <row r="58" spans="1:10">
      <c r="A58" s="2">
        <v>0.01</v>
      </c>
      <c r="B58" s="1">
        <v>103310</v>
      </c>
      <c r="C58" s="4">
        <v>73.53</v>
      </c>
      <c r="E58" s="1">
        <f t="shared" si="1"/>
        <v>32331.520628000235</v>
      </c>
      <c r="F58">
        <f t="shared" si="2"/>
        <v>106518.92387200134</v>
      </c>
      <c r="G58">
        <f t="shared" si="5"/>
        <v>111317.60134393851</v>
      </c>
      <c r="H58">
        <f t="shared" si="6"/>
        <v>73.115465200947213</v>
      </c>
      <c r="I58">
        <f t="shared" si="7"/>
        <v>7.7510418584246565E-2</v>
      </c>
      <c r="J58">
        <f t="shared" si="7"/>
        <v>5.6376281660925898E-3</v>
      </c>
    </row>
    <row r="59" spans="1:10">
      <c r="A59" s="2">
        <v>2.5</v>
      </c>
      <c r="B59" s="1">
        <v>5946100</v>
      </c>
      <c r="C59" s="4">
        <v>54.2</v>
      </c>
      <c r="E59" s="1">
        <f t="shared" si="1"/>
        <v>3284027.9086667816</v>
      </c>
      <c r="F59">
        <f t="shared" si="2"/>
        <v>4059826.8355598808</v>
      </c>
      <c r="G59">
        <f t="shared" si="5"/>
        <v>5221784.488049509</v>
      </c>
      <c r="H59">
        <f t="shared" si="6"/>
        <v>51.030314529519806</v>
      </c>
      <c r="I59">
        <f t="shared" si="7"/>
        <v>0.12181354365895142</v>
      </c>
      <c r="J59">
        <f t="shared" si="7"/>
        <v>5.8481281743177051E-2</v>
      </c>
    </row>
    <row r="60" spans="1:10">
      <c r="A60" s="2">
        <v>1.56</v>
      </c>
      <c r="B60" s="1">
        <v>4563700</v>
      </c>
      <c r="C60" s="4">
        <v>56.97</v>
      </c>
      <c r="E60" s="1">
        <f t="shared" si="1"/>
        <v>2535772.0042630942</v>
      </c>
      <c r="F60">
        <f t="shared" si="2"/>
        <v>3209968.1811394878</v>
      </c>
      <c r="G60">
        <f t="shared" si="5"/>
        <v>4090725.5324126086</v>
      </c>
      <c r="H60">
        <f t="shared" si="6"/>
        <v>51.692394898585576</v>
      </c>
      <c r="I60">
        <f t="shared" si="7"/>
        <v>0.10363837841825523</v>
      </c>
      <c r="J60">
        <f t="shared" si="7"/>
        <v>9.2638320193337245E-2</v>
      </c>
    </row>
    <row r="61" spans="1:10">
      <c r="A61" s="2">
        <v>0.97</v>
      </c>
      <c r="B61" s="1">
        <v>3393300</v>
      </c>
      <c r="C61" s="4">
        <v>59.17</v>
      </c>
      <c r="E61" s="1">
        <f t="shared" si="1"/>
        <v>1819127.7591288276</v>
      </c>
      <c r="F61">
        <f t="shared" si="2"/>
        <v>2587304.3761899215</v>
      </c>
      <c r="G61">
        <f t="shared" si="5"/>
        <v>3162810.417822192</v>
      </c>
      <c r="H61">
        <f t="shared" si="6"/>
        <v>54.889035485627495</v>
      </c>
      <c r="I61">
        <f t="shared" si="7"/>
        <v>6.7924905601570162E-2</v>
      </c>
      <c r="J61">
        <f t="shared" si="7"/>
        <v>7.2350253749746601E-2</v>
      </c>
    </row>
    <row r="62" spans="1:10">
      <c r="A62" s="2">
        <v>0.60499999999999998</v>
      </c>
      <c r="B62" s="1">
        <v>2486400</v>
      </c>
      <c r="C62" s="4">
        <v>61.02</v>
      </c>
      <c r="E62" s="1">
        <f t="shared" si="1"/>
        <v>1206011.1381290175</v>
      </c>
      <c r="F62">
        <f t="shared" si="2"/>
        <v>1993109.9392309298</v>
      </c>
      <c r="G62">
        <f t="shared" si="5"/>
        <v>2329581.5279041789</v>
      </c>
      <c r="H62">
        <f t="shared" si="6"/>
        <v>58.822281886614661</v>
      </c>
      <c r="I62">
        <f t="shared" si="7"/>
        <v>6.3070492316530349E-2</v>
      </c>
      <c r="J62">
        <f t="shared" si="7"/>
        <v>3.6016357151513308E-2</v>
      </c>
    </row>
    <row r="63" spans="1:10">
      <c r="A63" s="2">
        <v>0.37650000000000006</v>
      </c>
      <c r="B63" s="1">
        <v>1798900</v>
      </c>
      <c r="C63" s="4">
        <v>62.65</v>
      </c>
      <c r="E63" s="1">
        <f t="shared" si="1"/>
        <v>802087.15725054068</v>
      </c>
      <c r="F63">
        <f t="shared" si="2"/>
        <v>1445812.7334980427</v>
      </c>
      <c r="G63">
        <f t="shared" si="5"/>
        <v>1653395.9804509433</v>
      </c>
      <c r="H63">
        <f t="shared" si="6"/>
        <v>60.979994169982504</v>
      </c>
      <c r="I63">
        <f t="shared" si="7"/>
        <v>8.0884996136003473E-2</v>
      </c>
      <c r="J63">
        <f t="shared" si="7"/>
        <v>2.6656118595650351E-2</v>
      </c>
    </row>
    <row r="64" spans="1:10">
      <c r="A64" s="2">
        <v>0.23450000000000004</v>
      </c>
      <c r="B64" s="1">
        <v>1287500</v>
      </c>
      <c r="C64" s="4">
        <v>64.3</v>
      </c>
      <c r="E64" s="1">
        <f t="shared" si="1"/>
        <v>571313.72678750381</v>
      </c>
      <c r="F64">
        <f t="shared" si="2"/>
        <v>1038167.4666670635</v>
      </c>
      <c r="G64">
        <f t="shared" si="5"/>
        <v>1184985.6806146372</v>
      </c>
      <c r="H64">
        <f t="shared" si="6"/>
        <v>61.175580398401038</v>
      </c>
      <c r="I64">
        <f t="shared" si="7"/>
        <v>7.9622772338145853E-2</v>
      </c>
      <c r="J64">
        <f t="shared" si="7"/>
        <v>4.8591284628288628E-2</v>
      </c>
    </row>
    <row r="65" spans="1:10">
      <c r="A65" s="2">
        <v>0.14599999999999999</v>
      </c>
      <c r="B65" s="1">
        <v>914180</v>
      </c>
      <c r="C65" s="4">
        <v>65.959999999999994</v>
      </c>
      <c r="E65" s="1">
        <f t="shared" si="1"/>
        <v>413727.52370540163</v>
      </c>
      <c r="F65">
        <f t="shared" si="2"/>
        <v>769442.00348137727</v>
      </c>
      <c r="G65">
        <f t="shared" si="5"/>
        <v>873619.74599526962</v>
      </c>
      <c r="H65">
        <f t="shared" si="6"/>
        <v>61.733163792052991</v>
      </c>
      <c r="I65">
        <f t="shared" si="7"/>
        <v>4.4367907857019821E-2</v>
      </c>
      <c r="J65">
        <f t="shared" si="7"/>
        <v>6.4081810308474874E-2</v>
      </c>
    </row>
    <row r="66" spans="1:10">
      <c r="A66" s="2">
        <v>9.1000000000000011E-2</v>
      </c>
      <c r="B66" s="1">
        <v>643360</v>
      </c>
      <c r="C66" s="4">
        <v>67.52</v>
      </c>
      <c r="E66" s="1">
        <f t="shared" ref="E66:E96" si="8">($M$1*A66^2*$O$1^2)/(1+A66^2*$O$1^2)+($M$2*A66^2*$O$2^2)/(1+A66^2*$O$2^2)+($M$3*A66^2*$O$3^2)/(1+A66^2*$O$3^2)+($M$4*A66^2*$O$4^2)/(1+A66^2*$O$4^2)+($M$5*A66^2*$O$5^2)/(1+A66^2*$O$5^2)+($M$6*A66^2*$O$6^2)/(1+A66^2*$O$6^2)+($M$7*A66^2*$O$7^2)/(1+A66^2*$O$7^2)+($M$8*A66^2*$O$8^2)/(1+A66^2*$O$8^2)+($M$9*A66^2*$O$9^2)/(1+A66^2*$O$9^2)+($M$10*A66^2*$O$10^2)/(1+A66^2*$O$10^2)</f>
        <v>276786.60694994888</v>
      </c>
      <c r="F66">
        <f t="shared" ref="F66:F96" si="9">($M$1*A66*$O$1)/(1+A66^2*$O$1^2)+($M$2*A66*$O$2)/(1+A66^2*$O$2^2)+($M$3*A66*$O$3)/(1+A66^2*$O$3^2)+($M$4*A66*$O$4)/(1+A66^2*$O$4^2)+($M$5*A66*$O$5)/(1+A66^2*$O$5^2)+($M$6*A66*$O$6)/(1+A66^2*$O$6^2)+($M$7*A66*$O$7)/(1+A66^2*$O$7^2)+($M$8*A66*$O$8)/(1+A66^2*$O$8^2)+($M$9*A66*$O$9)/(1+A66^2*$O$9^2)+($M$10*A66*$O$10)/(1+A66^2*$O$10^2)</f>
        <v>579530.33883537014</v>
      </c>
      <c r="G66">
        <f t="shared" si="5"/>
        <v>642235.34581764054</v>
      </c>
      <c r="H66">
        <f t="shared" si="6"/>
        <v>64.470624232142086</v>
      </c>
      <c r="I66">
        <f t="shared" si="7"/>
        <v>1.7480946629561363E-3</v>
      </c>
      <c r="J66">
        <f t="shared" si="7"/>
        <v>4.5162555803582798E-2</v>
      </c>
    </row>
    <row r="67" spans="1:10">
      <c r="A67" s="2">
        <v>5.6499999999999995E-2</v>
      </c>
      <c r="B67" s="1">
        <v>448810</v>
      </c>
      <c r="C67" s="4">
        <v>69.03</v>
      </c>
      <c r="E67" s="1">
        <f t="shared" si="8"/>
        <v>166989.78989096868</v>
      </c>
      <c r="F67">
        <f t="shared" si="9"/>
        <v>419389.06160028378</v>
      </c>
      <c r="G67">
        <f t="shared" ref="G67:G96" si="10">(E67^2+F67^2)^0.5</f>
        <v>451411.97914742632</v>
      </c>
      <c r="H67">
        <f t="shared" ref="H67:H96" si="11">DEGREES(ATAN(F67/E67))</f>
        <v>68.288842299829753</v>
      </c>
      <c r="I67">
        <f t="shared" ref="I67:J96" si="12">ABS((G67-B67)/B67)</f>
        <v>5.7975070685285946E-3</v>
      </c>
      <c r="J67">
        <f t="shared" si="12"/>
        <v>1.0736747793281881E-2</v>
      </c>
    </row>
    <row r="68" spans="1:10">
      <c r="A68" s="2">
        <v>3.5349999999999999E-2</v>
      </c>
      <c r="B68" s="1">
        <v>310650</v>
      </c>
      <c r="C68" s="4">
        <v>70.47</v>
      </c>
      <c r="E68" s="1">
        <f t="shared" si="8"/>
        <v>100539.19167427636</v>
      </c>
      <c r="F68">
        <f t="shared" si="9"/>
        <v>290629.5876116929</v>
      </c>
      <c r="G68">
        <f t="shared" si="10"/>
        <v>307528.35033189959</v>
      </c>
      <c r="H68">
        <f t="shared" si="11"/>
        <v>70.917662844684315</v>
      </c>
      <c r="I68">
        <f t="shared" si="12"/>
        <v>1.0048767642364096E-2</v>
      </c>
      <c r="J68">
        <f t="shared" si="12"/>
        <v>6.352530788765666E-3</v>
      </c>
    </row>
    <row r="69" spans="1:10">
      <c r="A69" s="2">
        <v>2.205E-2</v>
      </c>
      <c r="B69" s="1">
        <v>213390</v>
      </c>
      <c r="C69" s="4">
        <v>71.86</v>
      </c>
      <c r="E69" s="1">
        <f t="shared" si="8"/>
        <v>64809.207064998089</v>
      </c>
      <c r="F69">
        <f t="shared" si="9"/>
        <v>197547.2593732315</v>
      </c>
      <c r="G69">
        <f t="shared" si="10"/>
        <v>207906.59683201156</v>
      </c>
      <c r="H69">
        <f t="shared" si="11"/>
        <v>71.836920508446056</v>
      </c>
      <c r="I69">
        <f t="shared" si="12"/>
        <v>2.5696626683482993E-2</v>
      </c>
      <c r="J69">
        <f t="shared" si="12"/>
        <v>3.2117299685420817E-4</v>
      </c>
    </row>
    <row r="70" spans="1:10">
      <c r="A70" s="2">
        <v>1.3700000000000002E-2</v>
      </c>
      <c r="B70" s="1">
        <v>145450</v>
      </c>
      <c r="C70" s="4">
        <v>73.209999999999994</v>
      </c>
      <c r="E70" s="1">
        <f t="shared" si="8"/>
        <v>43335.532278311643</v>
      </c>
      <c r="F70">
        <f t="shared" si="9"/>
        <v>135658.23713156782</v>
      </c>
      <c r="G70">
        <f t="shared" si="10"/>
        <v>142411.81713428584</v>
      </c>
      <c r="H70">
        <f t="shared" si="11"/>
        <v>72.284106851316466</v>
      </c>
      <c r="I70">
        <f t="shared" si="12"/>
        <v>2.0888159956783496E-2</v>
      </c>
      <c r="J70">
        <f t="shared" si="12"/>
        <v>1.2647085762648929E-2</v>
      </c>
    </row>
    <row r="71" spans="1:10">
      <c r="A71" s="2">
        <v>8.5500000000000003E-3</v>
      </c>
      <c r="B71" s="1">
        <v>98259</v>
      </c>
      <c r="C71" s="4">
        <v>74.52</v>
      </c>
      <c r="E71" s="1">
        <f t="shared" si="8"/>
        <v>27534.190710730407</v>
      </c>
      <c r="F71">
        <f t="shared" si="9"/>
        <v>94327.703383053711</v>
      </c>
      <c r="G71">
        <f t="shared" si="10"/>
        <v>98264.170904843209</v>
      </c>
      <c r="H71">
        <f t="shared" si="11"/>
        <v>73.72751206956417</v>
      </c>
      <c r="I71">
        <f t="shared" si="12"/>
        <v>5.2625254106081153E-5</v>
      </c>
      <c r="J71">
        <f t="shared" si="12"/>
        <v>1.0634566967737865E-2</v>
      </c>
    </row>
    <row r="72" spans="1:10">
      <c r="A72" s="2">
        <v>5.3500000000000006E-3</v>
      </c>
      <c r="B72" s="1">
        <v>65743</v>
      </c>
      <c r="C72" s="4">
        <v>75.81</v>
      </c>
      <c r="E72" s="1">
        <f t="shared" si="8"/>
        <v>16296.267645271015</v>
      </c>
      <c r="F72">
        <f t="shared" si="9"/>
        <v>64489.174158457252</v>
      </c>
      <c r="G72">
        <f t="shared" si="10"/>
        <v>66516.328242065021</v>
      </c>
      <c r="H72">
        <f t="shared" si="11"/>
        <v>75.818373080967575</v>
      </c>
      <c r="I72">
        <f t="shared" si="12"/>
        <v>1.1762898590952971E-2</v>
      </c>
      <c r="J72">
        <f t="shared" si="12"/>
        <v>1.1044823859085651E-4</v>
      </c>
    </row>
    <row r="73" spans="1:10">
      <c r="A73" s="2">
        <v>3.32E-3</v>
      </c>
      <c r="B73" s="1">
        <v>43388</v>
      </c>
      <c r="C73" s="4">
        <v>77.099999999999994</v>
      </c>
      <c r="E73" s="1">
        <f t="shared" si="8"/>
        <v>9646.267723855055</v>
      </c>
      <c r="F73">
        <f t="shared" si="9"/>
        <v>42696.459030053207</v>
      </c>
      <c r="G73">
        <f t="shared" si="10"/>
        <v>43772.572402193815</v>
      </c>
      <c r="H73">
        <f t="shared" si="11"/>
        <v>77.269092034328224</v>
      </c>
      <c r="I73">
        <f t="shared" si="12"/>
        <v>8.8635660135017724E-3</v>
      </c>
      <c r="J73">
        <f t="shared" si="12"/>
        <v>2.1931521962156946E-3</v>
      </c>
    </row>
    <row r="74" spans="1:10">
      <c r="A74" s="2">
        <v>2.0700000000000002E-3</v>
      </c>
      <c r="B74" s="1">
        <v>28255</v>
      </c>
      <c r="C74" s="4">
        <v>78.42</v>
      </c>
      <c r="E74" s="1">
        <f t="shared" si="8"/>
        <v>6178.0143942207815</v>
      </c>
      <c r="F74">
        <f t="shared" si="9"/>
        <v>28245.207412072275</v>
      </c>
      <c r="G74">
        <f t="shared" si="10"/>
        <v>28912.966011915516</v>
      </c>
      <c r="H74">
        <f t="shared" si="11"/>
        <v>77.662122123161126</v>
      </c>
      <c r="I74">
        <f t="shared" si="12"/>
        <v>2.3286710738471633E-2</v>
      </c>
      <c r="J74">
        <f t="shared" si="12"/>
        <v>9.6643442596133118E-3</v>
      </c>
    </row>
    <row r="75" spans="1:10">
      <c r="A75" s="2">
        <v>1.2900000000000001E-3</v>
      </c>
      <c r="B75" s="1">
        <v>18340</v>
      </c>
      <c r="C75" s="4">
        <v>79.7</v>
      </c>
      <c r="E75" s="1">
        <f t="shared" si="8"/>
        <v>4028.6307071527212</v>
      </c>
      <c r="F75">
        <f t="shared" si="9"/>
        <v>18924.734024655219</v>
      </c>
      <c r="G75">
        <f t="shared" si="10"/>
        <v>19348.783509010504</v>
      </c>
      <c r="H75">
        <f t="shared" si="11"/>
        <v>77.982463690935077</v>
      </c>
      <c r="I75">
        <f t="shared" si="12"/>
        <v>5.5004553381161593E-2</v>
      </c>
      <c r="J75">
        <f t="shared" si="12"/>
        <v>2.1550016424904964E-2</v>
      </c>
    </row>
    <row r="76" spans="1:10">
      <c r="A76" s="2">
        <v>8.0500000000000005E-4</v>
      </c>
      <c r="B76" s="1">
        <v>11911</v>
      </c>
      <c r="C76" s="4">
        <v>80.98</v>
      </c>
      <c r="E76" s="1">
        <f t="shared" si="8"/>
        <v>2402.8949655208949</v>
      </c>
      <c r="F76">
        <f t="shared" si="9"/>
        <v>12765.601339173467</v>
      </c>
      <c r="G76">
        <f t="shared" si="10"/>
        <v>12989.783745930225</v>
      </c>
      <c r="H76">
        <f t="shared" si="11"/>
        <v>79.339832710488395</v>
      </c>
      <c r="I76">
        <f t="shared" si="12"/>
        <v>9.0570375781229492E-2</v>
      </c>
      <c r="J76">
        <f t="shared" si="12"/>
        <v>2.0253979865542223E-2</v>
      </c>
    </row>
    <row r="77" spans="1:10">
      <c r="A77" s="2">
        <v>5.0000000000000001E-4</v>
      </c>
      <c r="B77" s="1">
        <v>7606.2</v>
      </c>
      <c r="C77" s="4">
        <v>82.32</v>
      </c>
      <c r="E77" s="1">
        <f t="shared" si="8"/>
        <v>1260.9232786761177</v>
      </c>
      <c r="F77">
        <f t="shared" si="9"/>
        <v>8427.7268620573304</v>
      </c>
      <c r="G77">
        <f t="shared" si="10"/>
        <v>8521.5319970149758</v>
      </c>
      <c r="H77">
        <f t="shared" si="11"/>
        <v>81.490749736813186</v>
      </c>
      <c r="I77">
        <f t="shared" si="12"/>
        <v>0.12034024835199916</v>
      </c>
    </row>
    <row r="78" spans="1:10">
      <c r="A78" s="2">
        <v>0.2</v>
      </c>
      <c r="B78" s="1">
        <v>1068600</v>
      </c>
      <c r="C78" s="4"/>
      <c r="E78" s="1">
        <f t="shared" si="8"/>
        <v>514309.1622180267</v>
      </c>
      <c r="F78">
        <f t="shared" si="9"/>
        <v>934841.99101012573</v>
      </c>
      <c r="G78">
        <f t="shared" si="10"/>
        <v>1066978.6607506191</v>
      </c>
      <c r="H78">
        <f t="shared" si="11"/>
        <v>61.182333505763609</v>
      </c>
      <c r="I78">
        <f t="shared" si="12"/>
        <v>1.5172555206633578E-3</v>
      </c>
    </row>
    <row r="79" spans="1:10">
      <c r="A79" s="2">
        <v>0.12479999999999999</v>
      </c>
      <c r="B79" s="1">
        <v>825470</v>
      </c>
      <c r="C79" s="4"/>
      <c r="E79" s="1">
        <f t="shared" si="8"/>
        <v>366559.68728190567</v>
      </c>
      <c r="F79">
        <f t="shared" si="9"/>
        <v>701028.76929064805</v>
      </c>
      <c r="G79">
        <f t="shared" si="10"/>
        <v>791079.85672330775</v>
      </c>
      <c r="H79">
        <f t="shared" si="11"/>
        <v>62.395461882438553</v>
      </c>
      <c r="I79">
        <f t="shared" si="12"/>
        <v>4.1661287844127891E-2</v>
      </c>
    </row>
    <row r="80" spans="1:10">
      <c r="A80" s="2">
        <v>7.7600000000000002E-2</v>
      </c>
      <c r="B80" s="1">
        <v>613960</v>
      </c>
      <c r="C80" s="4"/>
      <c r="E80" s="1">
        <f t="shared" si="8"/>
        <v>235733.57618150619</v>
      </c>
      <c r="F80">
        <f t="shared" si="9"/>
        <v>523349.37100786145</v>
      </c>
      <c r="G80">
        <f t="shared" si="10"/>
        <v>573990.31618455565</v>
      </c>
      <c r="H80">
        <f t="shared" si="11"/>
        <v>65.751649628956557</v>
      </c>
      <c r="I80">
        <f t="shared" si="12"/>
        <v>6.5101446047697492E-2</v>
      </c>
    </row>
    <row r="81" spans="1:10">
      <c r="A81" s="2">
        <v>4.8399999999999999E-2</v>
      </c>
      <c r="B81" s="1">
        <v>433180</v>
      </c>
      <c r="C81" s="4">
        <v>72.790000000000006</v>
      </c>
      <c r="E81" s="1">
        <f t="shared" si="8"/>
        <v>140614.3796645556</v>
      </c>
      <c r="F81">
        <f t="shared" si="9"/>
        <v>373164.2661747142</v>
      </c>
      <c r="G81">
        <f t="shared" si="10"/>
        <v>398778.10034925531</v>
      </c>
      <c r="H81">
        <f t="shared" si="11"/>
        <v>69.352772862011733</v>
      </c>
      <c r="I81">
        <f t="shared" si="12"/>
        <v>7.9417100629633613E-2</v>
      </c>
      <c r="J81">
        <f t="shared" si="12"/>
        <v>4.7221144909854004E-2</v>
      </c>
    </row>
    <row r="82" spans="1:10">
      <c r="A82" s="2">
        <v>3.0120000000000001E-2</v>
      </c>
      <c r="B82" s="1">
        <v>299760</v>
      </c>
      <c r="C82" s="4">
        <v>73.23</v>
      </c>
      <c r="E82" s="1">
        <f t="shared" si="8"/>
        <v>85840.807881896224</v>
      </c>
      <c r="F82">
        <f t="shared" si="9"/>
        <v>254942.41574883871</v>
      </c>
      <c r="G82">
        <f t="shared" si="10"/>
        <v>269006.09592659859</v>
      </c>
      <c r="H82">
        <f t="shared" si="11"/>
        <v>71.391278211871935</v>
      </c>
      <c r="I82">
        <f t="shared" si="12"/>
        <v>0.10259508964972448</v>
      </c>
      <c r="J82">
        <f t="shared" si="12"/>
        <v>2.5108859594811812E-2</v>
      </c>
    </row>
    <row r="83" spans="1:10">
      <c r="A83" s="2">
        <v>1.8760000000000002E-2</v>
      </c>
      <c r="B83" s="1">
        <v>204700</v>
      </c>
      <c r="C83" s="4">
        <v>74.23</v>
      </c>
      <c r="E83" s="1">
        <f t="shared" si="8"/>
        <v>56551.677497094752</v>
      </c>
      <c r="F83">
        <f t="shared" si="9"/>
        <v>173497.56613136962</v>
      </c>
      <c r="G83">
        <f t="shared" si="10"/>
        <v>182481.49955884399</v>
      </c>
      <c r="H83">
        <f t="shared" si="11"/>
        <v>71.946577651228836</v>
      </c>
      <c r="I83">
        <f t="shared" si="12"/>
        <v>0.10854177059675627</v>
      </c>
      <c r="J83">
        <f t="shared" si="12"/>
        <v>3.0761448858563495E-2</v>
      </c>
    </row>
    <row r="84" spans="1:10">
      <c r="A84" s="2">
        <v>1.1679999999999999E-2</v>
      </c>
      <c r="B84" s="1">
        <v>138630</v>
      </c>
      <c r="C84" s="4">
        <v>75.260000000000005</v>
      </c>
      <c r="E84" s="1">
        <f t="shared" si="8"/>
        <v>37533.768305107893</v>
      </c>
      <c r="F84">
        <f t="shared" si="9"/>
        <v>120010.51896357728</v>
      </c>
      <c r="G84">
        <f t="shared" si="10"/>
        <v>125743.02535364999</v>
      </c>
      <c r="H84">
        <f t="shared" si="11"/>
        <v>72.632718627893055</v>
      </c>
      <c r="I84">
        <f t="shared" si="12"/>
        <v>9.2959493950443658E-2</v>
      </c>
      <c r="J84">
        <f t="shared" si="12"/>
        <v>3.4909399044737568E-2</v>
      </c>
    </row>
    <row r="85" spans="1:10">
      <c r="A85" s="2">
        <v>7.28E-3</v>
      </c>
      <c r="B85" s="1">
        <v>93231</v>
      </c>
      <c r="C85" s="4">
        <v>76.27</v>
      </c>
      <c r="E85" s="1">
        <f t="shared" si="8"/>
        <v>23127.059100571954</v>
      </c>
      <c r="F85">
        <f t="shared" si="9"/>
        <v>83057.501085920696</v>
      </c>
      <c r="G85">
        <f t="shared" si="10"/>
        <v>86217.221883328311</v>
      </c>
      <c r="H85">
        <f t="shared" si="11"/>
        <v>74.440332087157245</v>
      </c>
      <c r="I85">
        <f t="shared" si="12"/>
        <v>7.52301071175005E-2</v>
      </c>
      <c r="J85">
        <f t="shared" si="12"/>
        <v>2.3989352469421153E-2</v>
      </c>
    </row>
    <row r="86" spans="1:10">
      <c r="A86" s="2">
        <v>4.5199999999999997E-3</v>
      </c>
      <c r="B86" s="1">
        <v>62302</v>
      </c>
      <c r="C86" s="4">
        <v>77.3</v>
      </c>
      <c r="E86" s="1">
        <f t="shared" si="8"/>
        <v>13452.961085351913</v>
      </c>
      <c r="F86">
        <f t="shared" si="9"/>
        <v>55866.045310290785</v>
      </c>
      <c r="G86">
        <f t="shared" si="10"/>
        <v>57463.00706172151</v>
      </c>
      <c r="H86">
        <f t="shared" si="11"/>
        <v>76.460529772464938</v>
      </c>
      <c r="I86">
        <f t="shared" si="12"/>
        <v>7.7669945399481397E-2</v>
      </c>
      <c r="J86">
        <f t="shared" si="12"/>
        <v>1.0859899450647602E-2</v>
      </c>
    </row>
    <row r="87" spans="1:10">
      <c r="A87" s="2">
        <v>2.8279999999999998E-3</v>
      </c>
      <c r="B87" s="1">
        <v>41405</v>
      </c>
      <c r="C87" s="4">
        <v>78.31</v>
      </c>
      <c r="E87" s="1">
        <f t="shared" si="8"/>
        <v>8225.5112739582164</v>
      </c>
      <c r="F87">
        <f t="shared" si="9"/>
        <v>37081.998122863544</v>
      </c>
      <c r="G87">
        <f t="shared" si="10"/>
        <v>37983.333456952794</v>
      </c>
      <c r="H87">
        <f t="shared" si="11"/>
        <v>77.49318114025877</v>
      </c>
      <c r="I87">
        <f t="shared" si="12"/>
        <v>8.2638969763246126E-2</v>
      </c>
      <c r="J87">
        <f t="shared" si="12"/>
        <v>1.0430581787016122E-2</v>
      </c>
    </row>
    <row r="88" spans="1:10">
      <c r="A88" s="2">
        <v>1.7639999999999999E-3</v>
      </c>
      <c r="B88" s="1">
        <v>27356</v>
      </c>
      <c r="C88" s="4">
        <v>79.34</v>
      </c>
      <c r="E88" s="1">
        <f t="shared" si="8"/>
        <v>5365.8395189349003</v>
      </c>
      <c r="F88">
        <f t="shared" si="9"/>
        <v>24624.02562911572</v>
      </c>
      <c r="G88">
        <f t="shared" si="10"/>
        <v>25201.882309190943</v>
      </c>
      <c r="H88">
        <f t="shared" si="11"/>
        <v>77.706811178013055</v>
      </c>
      <c r="I88">
        <f t="shared" si="12"/>
        <v>7.8743884003840345E-2</v>
      </c>
      <c r="J88">
        <f t="shared" si="12"/>
        <v>2.058468391715337E-2</v>
      </c>
    </row>
    <row r="89" spans="1:10">
      <c r="A89" s="2">
        <v>1.0960000000000002E-3</v>
      </c>
      <c r="B89" s="1">
        <v>17964</v>
      </c>
      <c r="C89" s="4">
        <v>80.34</v>
      </c>
      <c r="E89" s="1">
        <f t="shared" si="8"/>
        <v>3418.4588040539811</v>
      </c>
      <c r="F89">
        <f t="shared" si="9"/>
        <v>16526.603647656695</v>
      </c>
      <c r="G89">
        <f t="shared" si="10"/>
        <v>16876.447751874613</v>
      </c>
      <c r="H89">
        <f t="shared" si="11"/>
        <v>78.313418512028747</v>
      </c>
      <c r="I89">
        <f t="shared" si="12"/>
        <v>6.0540650641582421E-2</v>
      </c>
      <c r="J89">
        <f t="shared" si="12"/>
        <v>2.5225062085776156E-2</v>
      </c>
    </row>
    <row r="90" spans="1:10">
      <c r="A90" s="2">
        <v>6.8400000000000004E-4</v>
      </c>
      <c r="B90" s="1">
        <v>11712</v>
      </c>
      <c r="C90" s="4">
        <v>81.38</v>
      </c>
      <c r="E90" s="1">
        <f t="shared" si="8"/>
        <v>1950.152014438502</v>
      </c>
      <c r="F90">
        <f t="shared" si="9"/>
        <v>11106.943958783295</v>
      </c>
      <c r="G90">
        <f t="shared" si="10"/>
        <v>11276.847830088482</v>
      </c>
      <c r="H90">
        <f t="shared" si="11"/>
        <v>80.041539646222787</v>
      </c>
      <c r="I90">
        <f t="shared" si="12"/>
        <v>3.7154386092171983E-2</v>
      </c>
      <c r="J90">
        <f t="shared" si="12"/>
        <v>1.6447042931644236E-2</v>
      </c>
    </row>
    <row r="91" spans="1:10">
      <c r="A91" s="2">
        <v>4.28E-4</v>
      </c>
      <c r="B91" s="1">
        <v>7572.4</v>
      </c>
      <c r="C91" s="4">
        <v>82.42</v>
      </c>
      <c r="E91" s="1">
        <f t="shared" si="8"/>
        <v>1005.4725300018781</v>
      </c>
      <c r="F91">
        <f t="shared" si="9"/>
        <v>7319.0710106148781</v>
      </c>
      <c r="G91">
        <f t="shared" si="10"/>
        <v>7387.8126307460907</v>
      </c>
      <c r="H91">
        <f t="shared" si="11"/>
        <v>82.177836286243647</v>
      </c>
      <c r="I91">
        <f t="shared" si="12"/>
        <v>2.4376336333779114E-2</v>
      </c>
      <c r="J91">
        <f t="shared" si="12"/>
        <v>2.9381668740154701E-3</v>
      </c>
    </row>
    <row r="92" spans="1:10">
      <c r="A92" s="2">
        <v>2.656E-4</v>
      </c>
      <c r="B92" s="1">
        <v>4844.5</v>
      </c>
      <c r="C92" s="4">
        <v>83.47</v>
      </c>
      <c r="E92" s="1">
        <f t="shared" si="8"/>
        <v>504.25485193373021</v>
      </c>
      <c r="F92">
        <f t="shared" si="9"/>
        <v>4690.3413720067247</v>
      </c>
      <c r="G92">
        <f t="shared" si="10"/>
        <v>4717.3695150641561</v>
      </c>
      <c r="H92">
        <f t="shared" si="11"/>
        <v>83.863745521224047</v>
      </c>
      <c r="I92">
        <f t="shared" si="12"/>
        <v>2.6242230351087609E-2</v>
      </c>
      <c r="J92">
        <f t="shared" si="12"/>
        <v>4.7172100302389835E-3</v>
      </c>
    </row>
    <row r="93" spans="1:10">
      <c r="A93" s="2">
        <v>1.6560000000000001E-4</v>
      </c>
      <c r="B93" s="1">
        <v>3058.9</v>
      </c>
      <c r="C93" s="4">
        <v>84.55</v>
      </c>
      <c r="E93" s="1">
        <f t="shared" si="8"/>
        <v>268.03018393258338</v>
      </c>
      <c r="F93">
        <f t="shared" si="9"/>
        <v>2995.8380019825727</v>
      </c>
      <c r="G93">
        <f t="shared" si="10"/>
        <v>3007.8041016033389</v>
      </c>
      <c r="H93">
        <f t="shared" si="11"/>
        <v>84.887500834361191</v>
      </c>
      <c r="I93">
        <f t="shared" si="12"/>
        <v>1.670401072171733E-2</v>
      </c>
      <c r="J93">
        <f t="shared" si="12"/>
        <v>3.9917307434795251E-3</v>
      </c>
    </row>
    <row r="94" spans="1:10">
      <c r="A94" s="2">
        <v>1.032E-4</v>
      </c>
      <c r="B94" s="1">
        <v>1931.9</v>
      </c>
      <c r="C94" s="4">
        <v>85.66</v>
      </c>
      <c r="E94" s="1">
        <f t="shared" si="8"/>
        <v>144.87515946331283</v>
      </c>
      <c r="F94">
        <f t="shared" si="9"/>
        <v>1912.5745557366631</v>
      </c>
      <c r="G94">
        <f t="shared" si="10"/>
        <v>1918.0537643874363</v>
      </c>
      <c r="H94">
        <f t="shared" si="11"/>
        <v>85.668187988526597</v>
      </c>
      <c r="I94">
        <f t="shared" si="12"/>
        <v>7.1671595903327083E-3</v>
      </c>
      <c r="J94">
        <f t="shared" si="12"/>
        <v>9.558707128882233E-5</v>
      </c>
    </row>
    <row r="95" spans="1:10">
      <c r="A95" s="2">
        <v>6.4400000000000007E-5</v>
      </c>
      <c r="B95" s="1">
        <v>1223.2</v>
      </c>
      <c r="C95" s="4">
        <v>86.79</v>
      </c>
      <c r="E95" s="1">
        <f t="shared" si="8"/>
        <v>73.359793558222407</v>
      </c>
      <c r="F95">
        <f t="shared" si="9"/>
        <v>1219.6077177311665</v>
      </c>
      <c r="G95">
        <f t="shared" si="10"/>
        <v>1221.812033195094</v>
      </c>
      <c r="H95">
        <f t="shared" si="11"/>
        <v>86.557787951562261</v>
      </c>
      <c r="I95">
        <f t="shared" si="12"/>
        <v>1.1347014428597123E-3</v>
      </c>
      <c r="J95">
        <f t="shared" si="12"/>
        <v>2.6755622587595921E-3</v>
      </c>
    </row>
    <row r="96" spans="1:10">
      <c r="A96" s="2">
        <v>4.0000000000000003E-5</v>
      </c>
      <c r="B96" s="1">
        <v>766.36</v>
      </c>
      <c r="C96" s="4">
        <v>87.83</v>
      </c>
      <c r="E96" s="1">
        <f t="shared" si="8"/>
        <v>33.844216934966568</v>
      </c>
      <c r="F96">
        <f t="shared" si="9"/>
        <v>768.69533459798231</v>
      </c>
      <c r="G96">
        <f t="shared" si="10"/>
        <v>769.44002264805874</v>
      </c>
      <c r="H96">
        <f t="shared" si="11"/>
        <v>87.479002183095673</v>
      </c>
      <c r="I96">
        <f t="shared" si="12"/>
        <v>4.0190284566766661E-3</v>
      </c>
      <c r="J96">
        <f t="shared" si="12"/>
        <v>3.996331742050838E-3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6"/>
  <sheetViews>
    <sheetView topLeftCell="D64" zoomScale="85" zoomScaleNormal="85" workbookViewId="0">
      <selection activeCell="H2" sqref="H2:H96"/>
    </sheetView>
  </sheetViews>
  <sheetFormatPr defaultRowHeight="14.4"/>
  <cols>
    <col min="13" max="13" width="13.77734375" customWidth="1"/>
  </cols>
  <sheetData>
    <row r="1" spans="1:19">
      <c r="A1" t="s">
        <v>19</v>
      </c>
      <c r="B1" t="s">
        <v>20</v>
      </c>
      <c r="C1" t="s">
        <v>21</v>
      </c>
      <c r="E1" t="s">
        <v>27</v>
      </c>
      <c r="F1" t="s">
        <v>28</v>
      </c>
      <c r="G1" t="s">
        <v>25</v>
      </c>
      <c r="H1" t="s">
        <v>24</v>
      </c>
      <c r="I1" t="s">
        <v>30</v>
      </c>
      <c r="J1" t="s">
        <v>31</v>
      </c>
      <c r="L1" t="s">
        <v>0</v>
      </c>
      <c r="M1" s="6">
        <f t="shared" ref="M1:M10" si="0">10^R1</f>
        <v>113934994.54558611</v>
      </c>
      <c r="N1" t="s">
        <v>9</v>
      </c>
      <c r="O1" s="1">
        <f>10^P1</f>
        <v>1E-4</v>
      </c>
      <c r="P1">
        <v>-4</v>
      </c>
      <c r="Q1" s="1">
        <f>M1*O1</f>
        <v>11393.499454558612</v>
      </c>
      <c r="R1">
        <v>8.0566571358773587</v>
      </c>
      <c r="S1">
        <f>6/9</f>
        <v>0.66666666666666663</v>
      </c>
    </row>
    <row r="2" spans="1:19">
      <c r="A2">
        <v>30000</v>
      </c>
      <c r="B2" s="1">
        <v>189570000</v>
      </c>
      <c r="C2">
        <v>22.32</v>
      </c>
      <c r="E2" s="1">
        <f t="shared" ref="E2:E33" si="1">($M$1*A2^2*$O$1^2)/(1+A2^2*$O$1^2)+($M$2*A2^2*$O$2^2)/(1+A2^2*$O$2^2)+($M$3*A2^2*$O$3^2)/(1+A2^2*$O$3^2)+($M$4*A2^2*$O$4^2)/(1+A2^2*$O$4^2)+($M$5*A2^2*$O$5^2)/(1+A2^2*$O$5^2)+($M$6*A2^2*$O$6^2)/(1+A2^2*$O$6^2)+($M$7*A2^2*$O$7^2)/(1+A2^2*$O$7^2)+($M$8*A2^2*$O$8^2)/(1+A2^2*$O$8^2)+($M$9*A2^2*$O$9^2)/(1+A2^2*$O$9^2)+($M$10*A2^2*$O$10^2)/(1+A2^2*$O$10^2)</f>
        <v>184656158.15767804</v>
      </c>
      <c r="F2">
        <f t="shared" ref="F2:F33" si="2">($M$1*A2*$O$1)/(1+A2^2*$O$1^2)+($M$2*A2*$O$2)/(1+A2^2*$O$2^2)+($M$3*A2*$O$3)/(1+A2^2*$O$3^2)+($M$4*A2*$O$4)/(1+A2^2*$O$4^2)+($M$5*A2*$O$5)/(1+A2^2*$O$5^2)+($M$6*A2*$O$6)/(1+A2^2*$O$6^2)+($M$7*A2*$O$7)/(1+A2^2*$O$7^2)+($M$8*A2*$O$8)/(1+A2^2*$O$8^2)+($M$9*A2*$O$9)/(1+A2^2*$O$9^2)+($M$10*A2*$O$10)/(1+A2^2*$O$10^2)</f>
        <v>35928044.467678443</v>
      </c>
      <c r="G2">
        <f>(E2^2+F2^2)^0.5</f>
        <v>188118901.56181777</v>
      </c>
      <c r="H2">
        <f>DEGREES(ATAN(F2/E2))</f>
        <v>11.01032166701159</v>
      </c>
      <c r="I2">
        <f>ABS((G2-B2)/B2)</f>
        <v>7.654683959393547E-3</v>
      </c>
      <c r="J2">
        <f>ABS((H2-C2)/C2)</f>
        <v>0.50670601850306496</v>
      </c>
      <c r="L2" t="s">
        <v>1</v>
      </c>
      <c r="M2" s="6">
        <f t="shared" si="0"/>
        <v>50135447.766972825</v>
      </c>
      <c r="N2" t="s">
        <v>10</v>
      </c>
      <c r="O2" s="1">
        <f t="shared" ref="O2:O10" si="3">10^P2</f>
        <v>1E-3</v>
      </c>
      <c r="P2">
        <v>-3</v>
      </c>
      <c r="Q2" s="1">
        <f t="shared" ref="Q2:Q10" si="4">M2*O2</f>
        <v>50135.447766972829</v>
      </c>
      <c r="R2">
        <v>7.7001448980418967</v>
      </c>
    </row>
    <row r="3" spans="1:19">
      <c r="A3">
        <v>18720</v>
      </c>
      <c r="B3" s="1">
        <v>167110000</v>
      </c>
      <c r="C3">
        <v>23.88</v>
      </c>
      <c r="E3" s="1">
        <f t="shared" si="1"/>
        <v>170668001.78012797</v>
      </c>
      <c r="F3">
        <f t="shared" si="2"/>
        <v>50146731.87956164</v>
      </c>
      <c r="G3">
        <f t="shared" ref="G3:G66" si="5">(E3^2+F3^2)^0.5</f>
        <v>177882718.52493826</v>
      </c>
      <c r="H3">
        <f t="shared" ref="H3:H66" si="6">DEGREES(ATAN(F3/E3))</f>
        <v>16.374170398205152</v>
      </c>
      <c r="I3">
        <f t="shared" ref="I3:I66" si="7">ABS((G3-B3)/B3)</f>
        <v>6.4464834689355849E-2</v>
      </c>
      <c r="J3">
        <f t="shared" ref="J3:J66" si="8">ABS((H3-C3)/C3)</f>
        <v>0.31431447243697014</v>
      </c>
      <c r="L3" t="s">
        <v>2</v>
      </c>
      <c r="M3" s="6">
        <f t="shared" si="0"/>
        <v>22694314.755330913</v>
      </c>
      <c r="N3" t="s">
        <v>11</v>
      </c>
      <c r="O3" s="1">
        <f t="shared" si="3"/>
        <v>0.01</v>
      </c>
      <c r="P3">
        <v>-2</v>
      </c>
      <c r="Q3" s="1">
        <f t="shared" si="4"/>
        <v>226943.14755330913</v>
      </c>
      <c r="R3">
        <v>7.355917073949481</v>
      </c>
    </row>
    <row r="4" spans="1:19">
      <c r="A4">
        <v>11640</v>
      </c>
      <c r="B4" s="1">
        <v>146560000</v>
      </c>
      <c r="C4">
        <v>25.29</v>
      </c>
      <c r="E4" s="1">
        <f t="shared" si="1"/>
        <v>147354376.96630415</v>
      </c>
      <c r="F4">
        <f t="shared" si="2"/>
        <v>60794050.012539089</v>
      </c>
      <c r="G4">
        <f t="shared" si="5"/>
        <v>159402725.59794819</v>
      </c>
      <c r="H4">
        <f t="shared" si="6"/>
        <v>22.419593067461104</v>
      </c>
      <c r="I4">
        <f t="shared" si="7"/>
        <v>8.7627767453249142E-2</v>
      </c>
      <c r="J4">
        <f t="shared" si="8"/>
        <v>0.11349968100193338</v>
      </c>
      <c r="L4" t="s">
        <v>3</v>
      </c>
      <c r="M4" s="6">
        <f t="shared" si="0"/>
        <v>7565961.3419509633</v>
      </c>
      <c r="N4" t="s">
        <v>12</v>
      </c>
      <c r="O4" s="1">
        <f t="shared" si="3"/>
        <v>0.1</v>
      </c>
      <c r="P4">
        <v>-1</v>
      </c>
      <c r="Q4" s="1">
        <f t="shared" si="4"/>
        <v>756596.13419509633</v>
      </c>
      <c r="R4">
        <v>6.8788641179479662</v>
      </c>
    </row>
    <row r="5" spans="1:19">
      <c r="A5">
        <v>7260</v>
      </c>
      <c r="B5" s="1">
        <v>127970000</v>
      </c>
      <c r="C5">
        <v>26.88</v>
      </c>
      <c r="E5" s="1">
        <f t="shared" si="1"/>
        <v>120557842.16889423</v>
      </c>
      <c r="F5">
        <f t="shared" si="2"/>
        <v>61267084.485816784</v>
      </c>
      <c r="G5">
        <f t="shared" si="5"/>
        <v>135232573.55316517</v>
      </c>
      <c r="H5">
        <f t="shared" si="6"/>
        <v>26.939522159176565</v>
      </c>
      <c r="I5">
        <f t="shared" si="7"/>
        <v>5.6752157170939808E-2</v>
      </c>
      <c r="J5">
        <f t="shared" si="8"/>
        <v>2.2143660407948828E-3</v>
      </c>
      <c r="L5" t="s">
        <v>4</v>
      </c>
      <c r="M5" s="6">
        <f t="shared" si="0"/>
        <v>1486824.9791788419</v>
      </c>
      <c r="N5" t="s">
        <v>13</v>
      </c>
      <c r="O5" s="1">
        <f t="shared" si="3"/>
        <v>1</v>
      </c>
      <c r="P5">
        <v>0</v>
      </c>
      <c r="Q5" s="1">
        <f t="shared" si="4"/>
        <v>1486824.9791788419</v>
      </c>
      <c r="R5">
        <v>6.172259848783928</v>
      </c>
    </row>
    <row r="6" spans="1:19">
      <c r="A6">
        <v>4518</v>
      </c>
      <c r="B6" s="1">
        <v>110460000</v>
      </c>
      <c r="C6">
        <v>28.35</v>
      </c>
      <c r="E6" s="1">
        <f t="shared" si="1"/>
        <v>99132266.784513295</v>
      </c>
      <c r="F6">
        <f t="shared" si="2"/>
        <v>53847359.028384544</v>
      </c>
      <c r="G6">
        <f t="shared" si="5"/>
        <v>112812873.34416965</v>
      </c>
      <c r="H6">
        <f t="shared" si="6"/>
        <v>28.510234390447451</v>
      </c>
      <c r="I6">
        <f t="shared" si="7"/>
        <v>2.1300682094601182E-2</v>
      </c>
      <c r="J6">
        <f t="shared" si="8"/>
        <v>5.6520067177230852E-3</v>
      </c>
      <c r="L6" t="s">
        <v>5</v>
      </c>
      <c r="M6" s="6">
        <f t="shared" si="0"/>
        <v>267046.91058856784</v>
      </c>
      <c r="N6" t="s">
        <v>14</v>
      </c>
      <c r="O6" s="1">
        <f t="shared" si="3"/>
        <v>10</v>
      </c>
      <c r="P6">
        <v>1</v>
      </c>
      <c r="Q6" s="1">
        <f t="shared" si="4"/>
        <v>2670469.1058856784</v>
      </c>
      <c r="R6">
        <v>5.4265875580696257</v>
      </c>
    </row>
    <row r="7" spans="1:19">
      <c r="A7">
        <v>2814</v>
      </c>
      <c r="B7" s="1">
        <v>94843000</v>
      </c>
      <c r="C7">
        <v>29.88</v>
      </c>
      <c r="E7" s="1">
        <f t="shared" si="1"/>
        <v>84880443.572948679</v>
      </c>
      <c r="F7">
        <f t="shared" si="2"/>
        <v>46360436.916583419</v>
      </c>
      <c r="G7">
        <f t="shared" si="5"/>
        <v>96715974.958830029</v>
      </c>
      <c r="H7">
        <f t="shared" si="6"/>
        <v>28.642711252906981</v>
      </c>
      <c r="I7">
        <f t="shared" si="7"/>
        <v>1.9748162319096072E-2</v>
      </c>
      <c r="J7">
        <f t="shared" si="8"/>
        <v>4.1408592606861382E-2</v>
      </c>
      <c r="L7" t="s">
        <v>6</v>
      </c>
      <c r="M7" s="6">
        <f t="shared" si="0"/>
        <v>18197.796205143248</v>
      </c>
      <c r="N7" t="s">
        <v>15</v>
      </c>
      <c r="O7" s="1">
        <f t="shared" si="3"/>
        <v>100</v>
      </c>
      <c r="P7">
        <v>2</v>
      </c>
      <c r="Q7" s="1">
        <f t="shared" si="4"/>
        <v>1819779.6205143249</v>
      </c>
      <c r="R7">
        <v>4.260018797111643</v>
      </c>
    </row>
    <row r="8" spans="1:19">
      <c r="A8">
        <v>1752</v>
      </c>
      <c r="B8" s="1">
        <v>80588000</v>
      </c>
      <c r="C8">
        <v>31.51</v>
      </c>
      <c r="E8" s="1">
        <f t="shared" si="1"/>
        <v>73169913.639250636</v>
      </c>
      <c r="F8">
        <f t="shared" si="2"/>
        <v>42286398.2750526</v>
      </c>
      <c r="G8">
        <f t="shared" si="5"/>
        <v>84510210.868579477</v>
      </c>
      <c r="H8">
        <f t="shared" si="6"/>
        <v>30.024500865877606</v>
      </c>
      <c r="I8">
        <f t="shared" si="7"/>
        <v>4.8669912004013959E-2</v>
      </c>
      <c r="J8">
        <f t="shared" si="8"/>
        <v>4.7143736405026837E-2</v>
      </c>
      <c r="L8" t="s">
        <v>7</v>
      </c>
      <c r="M8" s="6">
        <f t="shared" si="0"/>
        <v>2686.1941000332954</v>
      </c>
      <c r="N8" t="s">
        <v>16</v>
      </c>
      <c r="O8" s="1">
        <f t="shared" si="3"/>
        <v>1000</v>
      </c>
      <c r="P8">
        <v>3</v>
      </c>
      <c r="Q8" s="1">
        <f t="shared" si="4"/>
        <v>2686194.1000332953</v>
      </c>
      <c r="R8">
        <v>3.4291373908821217</v>
      </c>
    </row>
    <row r="9" spans="1:19">
      <c r="A9">
        <v>1092</v>
      </c>
      <c r="B9" s="1">
        <v>68140000</v>
      </c>
      <c r="C9">
        <v>33.090000000000003</v>
      </c>
      <c r="E9" s="1">
        <f t="shared" si="1"/>
        <v>60456645.998634592</v>
      </c>
      <c r="F9">
        <f t="shared" si="2"/>
        <v>39397653.496034734</v>
      </c>
      <c r="G9">
        <f t="shared" si="5"/>
        <v>72160800.621929348</v>
      </c>
      <c r="H9">
        <f t="shared" si="6"/>
        <v>33.090995061592395</v>
      </c>
      <c r="I9">
        <f t="shared" si="7"/>
        <v>5.9007933987809617E-2</v>
      </c>
      <c r="J9">
        <f t="shared" si="8"/>
        <v>3.0071368763713095E-5</v>
      </c>
      <c r="L9" t="s">
        <v>8</v>
      </c>
      <c r="M9" s="6">
        <f t="shared" si="0"/>
        <v>77.899537612759261</v>
      </c>
      <c r="N9" t="s">
        <v>17</v>
      </c>
      <c r="O9" s="1">
        <f t="shared" si="3"/>
        <v>10000</v>
      </c>
      <c r="P9">
        <v>4</v>
      </c>
      <c r="Q9" s="1">
        <f t="shared" si="4"/>
        <v>778995.37612759264</v>
      </c>
      <c r="R9">
        <v>1.8915348798442826</v>
      </c>
    </row>
    <row r="10" spans="1:19">
      <c r="A10">
        <v>678</v>
      </c>
      <c r="B10" s="1">
        <v>57069000</v>
      </c>
      <c r="C10">
        <v>34.68</v>
      </c>
      <c r="E10" s="1">
        <f t="shared" si="1"/>
        <v>47860291.537200309</v>
      </c>
      <c r="F10">
        <f t="shared" si="2"/>
        <v>34366342.386105292</v>
      </c>
      <c r="G10">
        <f t="shared" si="5"/>
        <v>58920734.847970329</v>
      </c>
      <c r="H10">
        <f t="shared" si="6"/>
        <v>35.680442692701853</v>
      </c>
      <c r="I10">
        <f t="shared" si="7"/>
        <v>3.2447297972109712E-2</v>
      </c>
      <c r="J10">
        <f t="shared" si="8"/>
        <v>2.8847828509280648E-2</v>
      </c>
      <c r="L10" t="s">
        <v>23</v>
      </c>
      <c r="M10" s="6">
        <f t="shared" si="0"/>
        <v>2.6475104550666253</v>
      </c>
      <c r="N10" t="s">
        <v>22</v>
      </c>
      <c r="O10" s="1">
        <f t="shared" si="3"/>
        <v>100000</v>
      </c>
      <c r="P10">
        <v>5</v>
      </c>
      <c r="Q10" s="1">
        <f t="shared" si="4"/>
        <v>264751.04550666251</v>
      </c>
      <c r="R10">
        <v>0.42283768381966524</v>
      </c>
    </row>
    <row r="11" spans="1:19">
      <c r="A11">
        <v>424.2</v>
      </c>
      <c r="B11" s="1">
        <v>47460000</v>
      </c>
      <c r="C11">
        <v>36.54</v>
      </c>
      <c r="E11" s="1">
        <f t="shared" si="1"/>
        <v>38686598.10500361</v>
      </c>
      <c r="F11">
        <f t="shared" si="2"/>
        <v>28098622.124722634</v>
      </c>
      <c r="G11">
        <f t="shared" si="5"/>
        <v>47814071.550601304</v>
      </c>
      <c r="H11">
        <f t="shared" si="6"/>
        <v>35.991433314655019</v>
      </c>
      <c r="I11">
        <f t="shared" si="7"/>
        <v>7.4604203666519932E-3</v>
      </c>
      <c r="J11">
        <f t="shared" si="8"/>
        <v>1.5012771903256157E-2</v>
      </c>
    </row>
    <row r="12" spans="1:19">
      <c r="A12">
        <v>264.60000000000002</v>
      </c>
      <c r="B12" s="1">
        <v>39020000</v>
      </c>
      <c r="C12">
        <v>38.33</v>
      </c>
      <c r="E12" s="1">
        <f t="shared" si="1"/>
        <v>32548156.467892699</v>
      </c>
      <c r="F12">
        <f t="shared" si="2"/>
        <v>23206601.559937391</v>
      </c>
      <c r="G12">
        <f t="shared" si="5"/>
        <v>39974102.184040532</v>
      </c>
      <c r="H12">
        <f t="shared" si="6"/>
        <v>35.488596191549682</v>
      </c>
      <c r="I12">
        <f t="shared" si="7"/>
        <v>2.4451619273206857E-2</v>
      </c>
      <c r="J12">
        <f t="shared" si="8"/>
        <v>7.4130023700764838E-2</v>
      </c>
      <c r="L12" t="s">
        <v>29</v>
      </c>
      <c r="M12" s="4">
        <f>SUM(I2:I96)+SUM(J2:J96)</f>
        <v>10.220026111381245</v>
      </c>
    </row>
    <row r="13" spans="1:19">
      <c r="A13">
        <v>164.4</v>
      </c>
      <c r="B13" s="1">
        <v>31851000</v>
      </c>
      <c r="C13">
        <v>40.119999999999997</v>
      </c>
      <c r="E13" s="1">
        <f t="shared" si="1"/>
        <v>27228255.526855923</v>
      </c>
      <c r="F13">
        <f t="shared" si="2"/>
        <v>20441860.867511604</v>
      </c>
      <c r="G13">
        <f t="shared" si="5"/>
        <v>34047724.957219422</v>
      </c>
      <c r="H13">
        <f t="shared" si="6"/>
        <v>36.897723510993956</v>
      </c>
      <c r="I13">
        <f t="shared" si="7"/>
        <v>6.8968790845481201E-2</v>
      </c>
      <c r="J13">
        <f t="shared" si="8"/>
        <v>8.0315964332154585E-2</v>
      </c>
    </row>
    <row r="14" spans="1:19">
      <c r="A14">
        <v>102.6</v>
      </c>
      <c r="B14" s="1">
        <v>25778000</v>
      </c>
      <c r="C14">
        <v>42.01</v>
      </c>
      <c r="E14" s="1">
        <f t="shared" si="1"/>
        <v>21442066.882999789</v>
      </c>
      <c r="F14">
        <f t="shared" si="2"/>
        <v>18347818.910400677</v>
      </c>
      <c r="G14">
        <f t="shared" si="5"/>
        <v>28220642.993806731</v>
      </c>
      <c r="H14">
        <f t="shared" si="6"/>
        <v>40.553360746904779</v>
      </c>
      <c r="I14">
        <f t="shared" si="7"/>
        <v>9.4756885476248387E-2</v>
      </c>
      <c r="J14">
        <f t="shared" si="8"/>
        <v>3.4673631351945219E-2</v>
      </c>
    </row>
    <row r="15" spans="1:19">
      <c r="A15">
        <v>64.2</v>
      </c>
      <c r="B15" s="1">
        <v>20677000</v>
      </c>
      <c r="C15">
        <v>43.93</v>
      </c>
      <c r="E15" s="1">
        <f t="shared" si="1"/>
        <v>15995426.23703292</v>
      </c>
      <c r="F15">
        <f t="shared" si="2"/>
        <v>15428393.444737785</v>
      </c>
      <c r="G15">
        <f t="shared" si="5"/>
        <v>22223613.225350846</v>
      </c>
      <c r="H15">
        <f t="shared" si="6"/>
        <v>43.966228146243608</v>
      </c>
      <c r="I15">
        <f t="shared" si="7"/>
        <v>7.4798724445076445E-2</v>
      </c>
      <c r="J15">
        <f t="shared" si="8"/>
        <v>8.2467894931956992E-4</v>
      </c>
    </row>
    <row r="16" spans="1:19">
      <c r="A16">
        <v>39.840000000000003</v>
      </c>
      <c r="B16" s="1">
        <v>16506000</v>
      </c>
      <c r="C16">
        <v>45.92</v>
      </c>
      <c r="E16" s="1">
        <f t="shared" si="1"/>
        <v>12081374.087719154</v>
      </c>
      <c r="F16">
        <f t="shared" si="2"/>
        <v>12075558.172496328</v>
      </c>
      <c r="G16">
        <f t="shared" si="5"/>
        <v>17081531.10891277</v>
      </c>
      <c r="H16">
        <f t="shared" si="6"/>
        <v>44.986205724044517</v>
      </c>
      <c r="I16">
        <f t="shared" si="7"/>
        <v>3.486799399689626E-2</v>
      </c>
      <c r="J16">
        <f t="shared" si="8"/>
        <v>2.0335241201121186E-2</v>
      </c>
    </row>
    <row r="17" spans="1:10">
      <c r="A17">
        <v>24.84</v>
      </c>
      <c r="B17" s="1">
        <v>13183000</v>
      </c>
      <c r="C17">
        <v>47.92</v>
      </c>
      <c r="E17" s="1">
        <f t="shared" si="1"/>
        <v>9633736.1720490586</v>
      </c>
      <c r="F17">
        <f t="shared" si="2"/>
        <v>9519184.5803695843</v>
      </c>
      <c r="G17">
        <f t="shared" si="5"/>
        <v>13543402.368230537</v>
      </c>
      <c r="H17">
        <f t="shared" si="6"/>
        <v>44.657324093427867</v>
      </c>
      <c r="I17">
        <f t="shared" si="7"/>
        <v>2.7338418283435983E-2</v>
      </c>
      <c r="J17">
        <f t="shared" si="8"/>
        <v>6.8085891205595453E-2</v>
      </c>
    </row>
    <row r="18" spans="1:10">
      <c r="A18">
        <v>15.48</v>
      </c>
      <c r="B18" s="1">
        <v>10523000</v>
      </c>
      <c r="C18">
        <v>49.83</v>
      </c>
      <c r="E18" s="1">
        <f t="shared" si="1"/>
        <v>7650285.5201102868</v>
      </c>
      <c r="F18">
        <f t="shared" si="2"/>
        <v>7929020.0358128157</v>
      </c>
      <c r="G18">
        <f t="shared" si="5"/>
        <v>11017995.610251902</v>
      </c>
      <c r="H18">
        <f t="shared" si="6"/>
        <v>46.024988411290948</v>
      </c>
      <c r="I18">
        <f t="shared" si="7"/>
        <v>4.7039400385051951E-2</v>
      </c>
      <c r="J18">
        <f t="shared" si="8"/>
        <v>7.6359855282140274E-2</v>
      </c>
    </row>
    <row r="19" spans="1:10">
      <c r="A19">
        <v>9.66</v>
      </c>
      <c r="B19" s="1">
        <v>8304800</v>
      </c>
      <c r="C19">
        <v>51.78</v>
      </c>
      <c r="E19" s="1">
        <f t="shared" si="1"/>
        <v>5625817.2630861234</v>
      </c>
      <c r="F19">
        <f t="shared" si="2"/>
        <v>6702112.4623631854</v>
      </c>
      <c r="G19">
        <f t="shared" si="5"/>
        <v>8750321.7847003639</v>
      </c>
      <c r="H19">
        <f t="shared" si="6"/>
        <v>49.989581045039351</v>
      </c>
      <c r="I19">
        <f t="shared" si="7"/>
        <v>5.3646299092135134E-2</v>
      </c>
      <c r="J19">
        <f t="shared" si="8"/>
        <v>3.4577422845898993E-2</v>
      </c>
    </row>
    <row r="20" spans="1:10">
      <c r="A20">
        <v>6</v>
      </c>
      <c r="B20" s="1">
        <v>6489800</v>
      </c>
      <c r="C20">
        <v>53.75</v>
      </c>
      <c r="E20" s="1">
        <f t="shared" si="1"/>
        <v>3820584.5289292247</v>
      </c>
      <c r="F20">
        <f t="shared" si="2"/>
        <v>5309448.5262478702</v>
      </c>
      <c r="G20">
        <f t="shared" si="5"/>
        <v>6541185.6567115588</v>
      </c>
      <c r="H20">
        <f t="shared" si="6"/>
        <v>54.261882134792565</v>
      </c>
      <c r="I20">
        <f t="shared" si="7"/>
        <v>7.917910676994485E-3</v>
      </c>
      <c r="J20">
        <f t="shared" si="8"/>
        <v>9.5233885542802717E-3</v>
      </c>
    </row>
    <row r="21" spans="1:10">
      <c r="A21">
        <v>1250</v>
      </c>
      <c r="B21" s="1">
        <v>78662000</v>
      </c>
      <c r="C21">
        <v>33.04</v>
      </c>
      <c r="E21" s="1">
        <f t="shared" si="1"/>
        <v>64213548.463733196</v>
      </c>
      <c r="F21">
        <f t="shared" si="2"/>
        <v>40344818.914364278</v>
      </c>
      <c r="G21">
        <f t="shared" si="5"/>
        <v>75835903.235453442</v>
      </c>
      <c r="H21">
        <f t="shared" si="6"/>
        <v>32.140792266917821</v>
      </c>
      <c r="I21">
        <f t="shared" si="7"/>
        <v>3.592709013941367E-2</v>
      </c>
      <c r="J21">
        <f t="shared" si="8"/>
        <v>2.721573042016279E-2</v>
      </c>
    </row>
    <row r="22" spans="1:10">
      <c r="A22">
        <v>780</v>
      </c>
      <c r="B22" s="1">
        <v>65853000</v>
      </c>
      <c r="C22">
        <v>34.71</v>
      </c>
      <c r="E22" s="1">
        <f t="shared" si="1"/>
        <v>51320311.70519343</v>
      </c>
      <c r="F22">
        <f t="shared" si="2"/>
        <v>36107976.440159395</v>
      </c>
      <c r="G22">
        <f t="shared" si="5"/>
        <v>62749982.917299032</v>
      </c>
      <c r="H22">
        <f t="shared" si="6"/>
        <v>35.129476021070445</v>
      </c>
      <c r="I22">
        <f t="shared" si="7"/>
        <v>4.7120360237209662E-2</v>
      </c>
      <c r="J22">
        <f t="shared" si="8"/>
        <v>1.2085163384340089E-2</v>
      </c>
    </row>
    <row r="23" spans="1:10">
      <c r="A23">
        <v>485</v>
      </c>
      <c r="B23" s="1">
        <v>54659000</v>
      </c>
      <c r="C23">
        <v>36.380000000000003</v>
      </c>
      <c r="E23" s="1">
        <f t="shared" si="1"/>
        <v>40921155.176982298</v>
      </c>
      <c r="F23">
        <f t="shared" si="2"/>
        <v>29845592.712943293</v>
      </c>
      <c r="G23">
        <f t="shared" si="5"/>
        <v>50648794.11600595</v>
      </c>
      <c r="H23">
        <f t="shared" si="6"/>
        <v>36.104911176347983</v>
      </c>
      <c r="I23">
        <f t="shared" si="7"/>
        <v>7.3367714081744098E-2</v>
      </c>
      <c r="J23">
        <f t="shared" si="8"/>
        <v>7.5615399574496889E-3</v>
      </c>
    </row>
    <row r="24" spans="1:10">
      <c r="A24">
        <v>302.5</v>
      </c>
      <c r="B24" s="1">
        <v>44973000</v>
      </c>
      <c r="C24">
        <v>38.020000000000003</v>
      </c>
      <c r="E24" s="1">
        <f t="shared" si="1"/>
        <v>34098341.10160014</v>
      </c>
      <c r="F24">
        <f t="shared" si="2"/>
        <v>24355924.201257002</v>
      </c>
      <c r="G24">
        <f t="shared" si="5"/>
        <v>41903554.856103197</v>
      </c>
      <c r="H24">
        <f t="shared" si="6"/>
        <v>35.537640264406122</v>
      </c>
      <c r="I24">
        <f t="shared" si="7"/>
        <v>6.8250842592150918E-2</v>
      </c>
      <c r="J24">
        <f t="shared" si="8"/>
        <v>6.5290892572169426E-2</v>
      </c>
    </row>
    <row r="25" spans="1:10">
      <c r="A25">
        <v>188.25</v>
      </c>
      <c r="B25" s="1">
        <v>36724000</v>
      </c>
      <c r="C25">
        <v>39.69</v>
      </c>
      <c r="E25" s="1">
        <f t="shared" si="1"/>
        <v>28775477.538817547</v>
      </c>
      <c r="F25">
        <f t="shared" si="2"/>
        <v>21070127.314853717</v>
      </c>
      <c r="G25">
        <f t="shared" si="5"/>
        <v>35664805.798589982</v>
      </c>
      <c r="H25">
        <f t="shared" si="6"/>
        <v>36.212524962664787</v>
      </c>
      <c r="I25">
        <f t="shared" si="7"/>
        <v>2.8842016158643336E-2</v>
      </c>
      <c r="J25">
        <f t="shared" si="8"/>
        <v>8.7615899151806773E-2</v>
      </c>
    </row>
    <row r="26" spans="1:10">
      <c r="A26">
        <v>117.25</v>
      </c>
      <c r="B26" s="1">
        <v>29714000</v>
      </c>
      <c r="C26">
        <v>41.42</v>
      </c>
      <c r="E26" s="1">
        <f t="shared" si="1"/>
        <v>23119439.401249032</v>
      </c>
      <c r="F26">
        <f t="shared" si="2"/>
        <v>18992876.646435961</v>
      </c>
      <c r="G26">
        <f t="shared" si="5"/>
        <v>29920525.422103781</v>
      </c>
      <c r="H26">
        <f t="shared" si="6"/>
        <v>39.403484805019268</v>
      </c>
      <c r="I26">
        <f t="shared" si="7"/>
        <v>6.950441613508153E-3</v>
      </c>
      <c r="J26">
        <f t="shared" si="8"/>
        <v>4.8684577377613079E-2</v>
      </c>
    </row>
    <row r="27" spans="1:10">
      <c r="A27">
        <v>73</v>
      </c>
      <c r="B27" s="1">
        <v>23833000</v>
      </c>
      <c r="C27">
        <v>43.21</v>
      </c>
      <c r="E27" s="1">
        <f t="shared" si="1"/>
        <v>17362473.931185145</v>
      </c>
      <c r="F27">
        <f t="shared" si="2"/>
        <v>16317764.581295433</v>
      </c>
      <c r="G27">
        <f t="shared" si="5"/>
        <v>23826979.286969289</v>
      </c>
      <c r="H27">
        <f t="shared" si="6"/>
        <v>43.223342437554066</v>
      </c>
      <c r="I27">
        <f t="shared" si="7"/>
        <v>2.5262086311881915E-4</v>
      </c>
      <c r="J27">
        <f t="shared" si="8"/>
        <v>3.0878124401910695E-4</v>
      </c>
    </row>
    <row r="28" spans="1:10">
      <c r="A28">
        <v>45.5</v>
      </c>
      <c r="B28" s="1">
        <v>18941000</v>
      </c>
      <c r="C28">
        <v>45.02</v>
      </c>
      <c r="E28" s="1">
        <f t="shared" si="1"/>
        <v>12989849.17052393</v>
      </c>
      <c r="F28">
        <f t="shared" si="2"/>
        <v>12969170.899972942</v>
      </c>
      <c r="G28">
        <f t="shared" si="5"/>
        <v>18355804.948453397</v>
      </c>
      <c r="H28">
        <f t="shared" si="6"/>
        <v>44.954359703240272</v>
      </c>
      <c r="I28">
        <f t="shared" si="7"/>
        <v>3.0895678768101127E-2</v>
      </c>
      <c r="J28">
        <f t="shared" si="8"/>
        <v>1.4580252501050998E-3</v>
      </c>
    </row>
    <row r="29" spans="1:10">
      <c r="A29">
        <v>28.25</v>
      </c>
      <c r="B29" s="1">
        <v>14936000</v>
      </c>
      <c r="C29">
        <v>46.88</v>
      </c>
      <c r="E29" s="1">
        <f t="shared" si="1"/>
        <v>10214636.190795258</v>
      </c>
      <c r="F29">
        <f t="shared" si="2"/>
        <v>10107882.015635097</v>
      </c>
      <c r="G29">
        <f t="shared" si="5"/>
        <v>14370388.698720146</v>
      </c>
      <c r="H29">
        <f t="shared" si="6"/>
        <v>44.699028075127217</v>
      </c>
      <c r="I29">
        <f t="shared" si="7"/>
        <v>3.7868994461693492E-2</v>
      </c>
      <c r="J29">
        <f t="shared" si="8"/>
        <v>4.6522438670494576E-2</v>
      </c>
    </row>
    <row r="30" spans="1:10">
      <c r="A30">
        <v>17.675000000000001</v>
      </c>
      <c r="B30" s="1">
        <v>11635000</v>
      </c>
      <c r="C30">
        <v>48.81</v>
      </c>
      <c r="E30" s="1">
        <f t="shared" si="1"/>
        <v>8204971.6995308697</v>
      </c>
      <c r="F30">
        <f t="shared" si="2"/>
        <v>8304965.1355990851</v>
      </c>
      <c r="G30">
        <f t="shared" si="5"/>
        <v>11674502.408823205</v>
      </c>
      <c r="H30">
        <f t="shared" si="6"/>
        <v>45.347011128615996</v>
      </c>
      <c r="I30">
        <f t="shared" si="7"/>
        <v>3.3951361257589306E-3</v>
      </c>
      <c r="J30">
        <f t="shared" si="8"/>
        <v>7.0948348112763904E-2</v>
      </c>
    </row>
    <row r="31" spans="1:10">
      <c r="A31">
        <v>11.025</v>
      </c>
      <c r="B31" s="1">
        <v>8985300</v>
      </c>
      <c r="C31">
        <v>50.79</v>
      </c>
      <c r="E31" s="1">
        <f t="shared" si="1"/>
        <v>6192409.9081035629</v>
      </c>
      <c r="F31">
        <f t="shared" si="2"/>
        <v>7051529.1356511787</v>
      </c>
      <c r="G31">
        <f t="shared" si="5"/>
        <v>9384561.9834341034</v>
      </c>
      <c r="H31">
        <f t="shared" si="6"/>
        <v>48.711511752714131</v>
      </c>
      <c r="I31">
        <f t="shared" si="7"/>
        <v>4.4435019802800513E-2</v>
      </c>
      <c r="J31">
        <f t="shared" si="8"/>
        <v>4.0923178721911174E-2</v>
      </c>
    </row>
    <row r="32" spans="1:10">
      <c r="A32">
        <v>6.85</v>
      </c>
      <c r="B32" s="1">
        <v>6862900</v>
      </c>
      <c r="C32">
        <v>52.8</v>
      </c>
      <c r="E32" s="1">
        <f t="shared" si="1"/>
        <v>4268483.6968534095</v>
      </c>
      <c r="F32">
        <f t="shared" si="2"/>
        <v>5712702.2385716662</v>
      </c>
      <c r="G32">
        <f t="shared" si="5"/>
        <v>7131263.5582262054</v>
      </c>
      <c r="H32">
        <f t="shared" si="6"/>
        <v>53.233219637923256</v>
      </c>
      <c r="I32">
        <f t="shared" si="7"/>
        <v>3.9103521576331492E-2</v>
      </c>
      <c r="J32">
        <f t="shared" si="8"/>
        <v>8.2049173849101983E-3</v>
      </c>
    </row>
    <row r="33" spans="1:10">
      <c r="A33">
        <v>4.2750000000000004</v>
      </c>
      <c r="B33" s="1">
        <v>5195100</v>
      </c>
      <c r="C33">
        <v>54.86</v>
      </c>
      <c r="E33" s="1">
        <f t="shared" si="1"/>
        <v>2908963.568134808</v>
      </c>
      <c r="F33">
        <f t="shared" si="2"/>
        <v>4302153.3565279245</v>
      </c>
      <c r="G33">
        <f t="shared" si="5"/>
        <v>5193321.9179846803</v>
      </c>
      <c r="H33">
        <f t="shared" si="6"/>
        <v>55.934836353520907</v>
      </c>
      <c r="I33">
        <f t="shared" si="7"/>
        <v>3.4226136461660553E-4</v>
      </c>
      <c r="J33">
        <f t="shared" si="8"/>
        <v>1.9592350592798177E-2</v>
      </c>
    </row>
    <row r="34" spans="1:10">
      <c r="A34">
        <v>2.6749999999999998</v>
      </c>
      <c r="B34" s="1">
        <v>3880300</v>
      </c>
      <c r="C34">
        <v>56.95</v>
      </c>
      <c r="E34" s="1">
        <f t="shared" ref="E34:E65" si="9">($M$1*A34^2*$O$1^2)/(1+A34^2*$O$1^2)+($M$2*A34^2*$O$2^2)/(1+A34^2*$O$2^2)+($M$3*A34^2*$O$3^2)/(1+A34^2*$O$3^2)+($M$4*A34^2*$O$4^2)/(1+A34^2*$O$4^2)+($M$5*A34^2*$O$5^2)/(1+A34^2*$O$5^2)+($M$6*A34^2*$O$6^2)/(1+A34^2*$O$6^2)+($M$7*A34^2*$O$7^2)/(1+A34^2*$O$7^2)+($M$8*A34^2*$O$8^2)/(1+A34^2*$O$8^2)+($M$9*A34^2*$O$9^2)/(1+A34^2*$O$9^2)+($M$10*A34^2*$O$10^2)/(1+A34^2*$O$10^2)</f>
        <v>2113990.1220229832</v>
      </c>
      <c r="F34">
        <f t="shared" ref="F34:F65" si="10">($M$1*A34*$O$1)/(1+A34^2*$O$1^2)+($M$2*A34*$O$2)/(1+A34^2*$O$2^2)+($M$3*A34*$O$3)/(1+A34^2*$O$3^2)+($M$4*A34*$O$4)/(1+A34^2*$O$4^2)+($M$5*A34*$O$5)/(1+A34^2*$O$5^2)+($M$6*A34*$O$6)/(1+A34^2*$O$6^2)+($M$7*A34*$O$7)/(1+A34^2*$O$7^2)+($M$8*A34*$O$8)/(1+A34^2*$O$8^2)+($M$9*A34*$O$9)/(1+A34^2*$O$9^2)+($M$10*A34*$O$10)/(1+A34^2*$O$10^2)</f>
        <v>3157679.6316952542</v>
      </c>
      <c r="G34">
        <f t="shared" si="5"/>
        <v>3799986.1700319154</v>
      </c>
      <c r="H34">
        <f t="shared" si="6"/>
        <v>56.198648638933868</v>
      </c>
      <c r="I34">
        <f t="shared" si="7"/>
        <v>2.0697840364942037E-2</v>
      </c>
      <c r="J34">
        <f t="shared" si="8"/>
        <v>1.3193175786938276E-2</v>
      </c>
    </row>
    <row r="35" spans="1:10">
      <c r="A35">
        <v>1.66</v>
      </c>
      <c r="B35" s="1">
        <v>2858400</v>
      </c>
      <c r="C35">
        <v>59.04</v>
      </c>
      <c r="E35" s="1">
        <f t="shared" si="9"/>
        <v>1587264.5332196925</v>
      </c>
      <c r="F35">
        <f t="shared" si="10"/>
        <v>2374355.1084673512</v>
      </c>
      <c r="G35">
        <f t="shared" si="5"/>
        <v>2856041.1200685003</v>
      </c>
      <c r="H35">
        <f t="shared" si="6"/>
        <v>56.237136617048215</v>
      </c>
      <c r="I35">
        <f t="shared" si="7"/>
        <v>8.2524486828285614E-4</v>
      </c>
      <c r="J35">
        <f t="shared" si="8"/>
        <v>4.7473973288478737E-2</v>
      </c>
    </row>
    <row r="36" spans="1:10">
      <c r="A36">
        <v>1.0349999999999999</v>
      </c>
      <c r="B36" s="1">
        <v>2072600</v>
      </c>
      <c r="C36">
        <v>61.15</v>
      </c>
      <c r="E36" s="1">
        <f t="shared" si="9"/>
        <v>1137191.9455347473</v>
      </c>
      <c r="F36">
        <f t="shared" si="10"/>
        <v>1842035.0120346607</v>
      </c>
      <c r="G36">
        <f t="shared" si="5"/>
        <v>2164786.0186518752</v>
      </c>
      <c r="H36">
        <f t="shared" si="6"/>
        <v>58.31063023287988</v>
      </c>
      <c r="I36">
        <f t="shared" si="7"/>
        <v>4.4478441885494165E-2</v>
      </c>
      <c r="J36">
        <f t="shared" si="8"/>
        <v>4.6432866183485168E-2</v>
      </c>
    </row>
    <row r="37" spans="1:10">
      <c r="A37">
        <v>0.64500000000000002</v>
      </c>
      <c r="B37" s="1">
        <v>1480600</v>
      </c>
      <c r="C37">
        <v>63.22</v>
      </c>
      <c r="E37" s="1">
        <f t="shared" si="9"/>
        <v>750875.92250225751</v>
      </c>
      <c r="F37">
        <f t="shared" si="10"/>
        <v>1390007.5479995357</v>
      </c>
      <c r="G37">
        <f t="shared" si="5"/>
        <v>1579853.0420546392</v>
      </c>
      <c r="H37">
        <f t="shared" si="6"/>
        <v>61.622278780241622</v>
      </c>
      <c r="I37">
        <f t="shared" si="7"/>
        <v>6.7035689622206671E-2</v>
      </c>
      <c r="J37">
        <f t="shared" si="8"/>
        <v>2.5272401451413743E-2</v>
      </c>
    </row>
    <row r="38" spans="1:10">
      <c r="A38">
        <v>0.40250000000000002</v>
      </c>
      <c r="B38" s="1">
        <v>1056300</v>
      </c>
      <c r="C38">
        <v>65.12</v>
      </c>
      <c r="E38" s="1">
        <f t="shared" si="9"/>
        <v>492380.54652137699</v>
      </c>
      <c r="F38">
        <f t="shared" si="10"/>
        <v>998106.17093191459</v>
      </c>
      <c r="G38">
        <f t="shared" si="5"/>
        <v>1112948.5752024027</v>
      </c>
      <c r="H38">
        <f t="shared" si="6"/>
        <v>63.742194461535711</v>
      </c>
      <c r="I38">
        <f t="shared" si="7"/>
        <v>5.3629248511220924E-2</v>
      </c>
      <c r="J38">
        <f t="shared" si="8"/>
        <v>2.1157947457989771E-2</v>
      </c>
    </row>
    <row r="39" spans="1:10">
      <c r="A39">
        <v>0.25</v>
      </c>
      <c r="B39">
        <v>753890</v>
      </c>
      <c r="C39">
        <v>66.930000000000007</v>
      </c>
      <c r="E39" s="1">
        <f t="shared" si="9"/>
        <v>343479.38673537003</v>
      </c>
      <c r="F39">
        <f t="shared" si="10"/>
        <v>703812.39562878921</v>
      </c>
      <c r="G39">
        <f t="shared" si="5"/>
        <v>783153.86569488444</v>
      </c>
      <c r="H39">
        <f t="shared" si="6"/>
        <v>63.986378952792094</v>
      </c>
      <c r="I39">
        <f t="shared" si="7"/>
        <v>3.8817155944347904E-2</v>
      </c>
      <c r="J39">
        <f t="shared" si="8"/>
        <v>4.3980592368264043E-2</v>
      </c>
    </row>
    <row r="40" spans="1:10">
      <c r="A40">
        <v>50</v>
      </c>
      <c r="B40" s="1">
        <v>21487000</v>
      </c>
      <c r="C40">
        <v>45.62</v>
      </c>
      <c r="E40" s="1">
        <f t="shared" si="9"/>
        <v>13715941.003816467</v>
      </c>
      <c r="F40">
        <f t="shared" si="10"/>
        <v>13633162.679600172</v>
      </c>
      <c r="G40">
        <f t="shared" si="5"/>
        <v>19338825.255651306</v>
      </c>
      <c r="H40">
        <f t="shared" si="6"/>
        <v>44.826581734285632</v>
      </c>
      <c r="I40">
        <f t="shared" si="7"/>
        <v>9.9975554723725685E-2</v>
      </c>
      <c r="J40">
        <f t="shared" si="8"/>
        <v>1.7391895346654213E-2</v>
      </c>
    </row>
    <row r="41" spans="1:10">
      <c r="A41">
        <v>31.2</v>
      </c>
      <c r="B41" s="1">
        <v>16851000</v>
      </c>
      <c r="C41">
        <v>47.88</v>
      </c>
      <c r="E41" s="1">
        <f t="shared" si="9"/>
        <v>10697485.473549569</v>
      </c>
      <c r="F41">
        <f t="shared" si="10"/>
        <v>10618238.400865914</v>
      </c>
      <c r="G41">
        <f t="shared" si="5"/>
        <v>15072597.06203372</v>
      </c>
      <c r="H41">
        <f t="shared" si="6"/>
        <v>44.786988144949525</v>
      </c>
      <c r="I41">
        <f t="shared" si="7"/>
        <v>0.10553693774650048</v>
      </c>
      <c r="J41">
        <f t="shared" si="8"/>
        <v>6.4599245092950647E-2</v>
      </c>
    </row>
    <row r="42" spans="1:10">
      <c r="A42">
        <v>19.399999999999999</v>
      </c>
      <c r="B42" s="1">
        <v>13060000</v>
      </c>
      <c r="C42">
        <v>49.89</v>
      </c>
      <c r="E42" s="1">
        <f t="shared" si="9"/>
        <v>8590998.2339724246</v>
      </c>
      <c r="F42">
        <f t="shared" si="10"/>
        <v>8595401.1618048567</v>
      </c>
      <c r="G42">
        <f t="shared" si="5"/>
        <v>12152619.955732739</v>
      </c>
      <c r="H42">
        <f t="shared" si="6"/>
        <v>45.014678419311146</v>
      </c>
      <c r="I42">
        <f t="shared" si="7"/>
        <v>6.9477798182791844E-2</v>
      </c>
      <c r="J42">
        <f t="shared" si="8"/>
        <v>9.7721418734994084E-2</v>
      </c>
    </row>
    <row r="43" spans="1:10">
      <c r="A43">
        <v>12.1</v>
      </c>
      <c r="B43" s="1">
        <v>10011000</v>
      </c>
      <c r="C43">
        <v>51.81</v>
      </c>
      <c r="E43" s="1">
        <f t="shared" si="9"/>
        <v>6595195.6135091148</v>
      </c>
      <c r="F43">
        <f t="shared" si="10"/>
        <v>7290342.4052849719</v>
      </c>
      <c r="G43">
        <f t="shared" si="5"/>
        <v>9830854.3660633154</v>
      </c>
      <c r="H43">
        <f t="shared" si="6"/>
        <v>47.865985687028747</v>
      </c>
      <c r="I43">
        <f t="shared" si="7"/>
        <v>1.7994769147606091E-2</v>
      </c>
      <c r="J43">
        <f t="shared" si="8"/>
        <v>7.612457658697655E-2</v>
      </c>
    </row>
    <row r="44" spans="1:10">
      <c r="A44">
        <v>7.53</v>
      </c>
      <c r="B44" s="1">
        <v>7608600</v>
      </c>
      <c r="C44">
        <v>53.72</v>
      </c>
      <c r="E44" s="1">
        <f t="shared" si="9"/>
        <v>4617561.3230634741</v>
      </c>
      <c r="F44">
        <f t="shared" si="10"/>
        <v>5995836.7174902111</v>
      </c>
      <c r="G44">
        <f t="shared" si="5"/>
        <v>7567822.045678366</v>
      </c>
      <c r="H44">
        <f t="shared" si="6"/>
        <v>52.399127542961494</v>
      </c>
      <c r="I44">
        <f t="shared" si="7"/>
        <v>5.3594556582858902E-3</v>
      </c>
      <c r="J44">
        <f t="shared" si="8"/>
        <v>2.4588094881580501E-2</v>
      </c>
    </row>
    <row r="45" spans="1:10">
      <c r="A45">
        <v>4.6900000000000004</v>
      </c>
      <c r="B45" s="1">
        <v>5726300</v>
      </c>
      <c r="C45">
        <v>55.64</v>
      </c>
      <c r="E45" s="1">
        <f t="shared" si="9"/>
        <v>3125151.7979191765</v>
      </c>
      <c r="F45">
        <f t="shared" si="10"/>
        <v>4568205.0441954918</v>
      </c>
      <c r="G45">
        <f t="shared" si="5"/>
        <v>5534895.7610645751</v>
      </c>
      <c r="H45">
        <f t="shared" si="6"/>
        <v>55.623603844940973</v>
      </c>
      <c r="I45">
        <f t="shared" si="7"/>
        <v>3.3425464774012002E-2</v>
      </c>
      <c r="J45">
        <f t="shared" si="8"/>
        <v>2.9468287309538554E-4</v>
      </c>
    </row>
    <row r="46" spans="1:10">
      <c r="A46">
        <v>2.92</v>
      </c>
      <c r="B46" s="1">
        <v>4260200</v>
      </c>
      <c r="C46">
        <v>57.56</v>
      </c>
      <c r="E46" s="1">
        <f t="shared" si="9"/>
        <v>2232641.3743465221</v>
      </c>
      <c r="F46">
        <f t="shared" si="10"/>
        <v>3342396.9427268226</v>
      </c>
      <c r="G46">
        <f t="shared" si="5"/>
        <v>4019490.6181248315</v>
      </c>
      <c r="H46">
        <f t="shared" si="6"/>
        <v>56.258022288512898</v>
      </c>
      <c r="I46">
        <f t="shared" si="7"/>
        <v>5.6501897064731361E-2</v>
      </c>
      <c r="J46">
        <f t="shared" si="8"/>
        <v>2.2619487690880902E-2</v>
      </c>
    </row>
    <row r="47" spans="1:10">
      <c r="A47">
        <v>1.82</v>
      </c>
      <c r="B47" s="1">
        <v>3132400</v>
      </c>
      <c r="C47">
        <v>59.48</v>
      </c>
      <c r="E47" s="1">
        <f t="shared" si="9"/>
        <v>1679517.4067123292</v>
      </c>
      <c r="F47">
        <f t="shared" si="10"/>
        <v>2499965.5975797693</v>
      </c>
      <c r="G47">
        <f t="shared" si="5"/>
        <v>3011744.7947215051</v>
      </c>
      <c r="H47">
        <f t="shared" si="6"/>
        <v>56.106154378564831</v>
      </c>
      <c r="I47">
        <f t="shared" si="7"/>
        <v>3.8518453990069867E-2</v>
      </c>
      <c r="J47">
        <f t="shared" si="8"/>
        <v>5.6722354092723033E-2</v>
      </c>
    </row>
    <row r="48" spans="1:10">
      <c r="A48">
        <v>1.1299999999999999</v>
      </c>
      <c r="B48" s="1">
        <v>2276800</v>
      </c>
      <c r="C48">
        <v>61.38</v>
      </c>
      <c r="E48" s="1">
        <f t="shared" si="9"/>
        <v>1218110.4503018716</v>
      </c>
      <c r="F48">
        <f t="shared" si="10"/>
        <v>1931621.87261801</v>
      </c>
      <c r="G48">
        <f t="shared" si="5"/>
        <v>2283627.8435662268</v>
      </c>
      <c r="H48">
        <f t="shared" si="6"/>
        <v>57.763838853674294</v>
      </c>
      <c r="I48">
        <f t="shared" si="7"/>
        <v>2.9988771812310142E-3</v>
      </c>
      <c r="J48">
        <f t="shared" si="8"/>
        <v>5.8914323009542337E-2</v>
      </c>
    </row>
    <row r="49" spans="1:10">
      <c r="A49">
        <v>0.70699999999999996</v>
      </c>
      <c r="B49" s="1">
        <v>1640400</v>
      </c>
      <c r="C49">
        <v>63.26</v>
      </c>
      <c r="E49" s="1">
        <f t="shared" si="9"/>
        <v>817068.80527541041</v>
      </c>
      <c r="F49">
        <f t="shared" si="10"/>
        <v>1474347.6161622659</v>
      </c>
      <c r="G49">
        <f t="shared" si="5"/>
        <v>1685616.3044529271</v>
      </c>
      <c r="H49">
        <f t="shared" si="6"/>
        <v>61.005215195238257</v>
      </c>
      <c r="I49">
        <f t="shared" si="7"/>
        <v>2.7564194375107952E-2</v>
      </c>
      <c r="J49">
        <f t="shared" si="8"/>
        <v>3.5643136338313952E-2</v>
      </c>
    </row>
    <row r="50" spans="1:10">
      <c r="A50">
        <v>0.441</v>
      </c>
      <c r="B50" s="1">
        <v>1170700</v>
      </c>
      <c r="C50">
        <v>65.069999999999993</v>
      </c>
      <c r="E50" s="1">
        <f t="shared" si="9"/>
        <v>532158.83138833835</v>
      </c>
      <c r="F50">
        <f t="shared" si="10"/>
        <v>1067170.3155026326</v>
      </c>
      <c r="G50">
        <f t="shared" si="5"/>
        <v>1192495.4943791572</v>
      </c>
      <c r="H50">
        <f t="shared" si="6"/>
        <v>63.496244503481797</v>
      </c>
      <c r="I50">
        <f t="shared" si="7"/>
        <v>1.861748900585735E-2</v>
      </c>
      <c r="J50">
        <f t="shared" si="8"/>
        <v>2.4185577017338186E-2</v>
      </c>
    </row>
    <row r="51" spans="1:10">
      <c r="A51">
        <v>0.27400000000000002</v>
      </c>
      <c r="B51">
        <v>827640</v>
      </c>
      <c r="C51">
        <v>66.81</v>
      </c>
      <c r="E51" s="1">
        <f t="shared" si="9"/>
        <v>366277.92504079716</v>
      </c>
      <c r="F51">
        <f t="shared" si="10"/>
        <v>751812.95728191955</v>
      </c>
      <c r="G51">
        <f t="shared" si="5"/>
        <v>836290.7634962718</v>
      </c>
      <c r="H51">
        <f t="shared" si="6"/>
        <v>64.024985562199177</v>
      </c>
      <c r="I51">
        <f t="shared" si="7"/>
        <v>1.0452326490106568E-2</v>
      </c>
      <c r="J51">
        <f t="shared" si="8"/>
        <v>4.1685592543044832E-2</v>
      </c>
    </row>
    <row r="52" spans="1:10">
      <c r="A52">
        <v>0.17100000000000001</v>
      </c>
      <c r="B52">
        <v>579450</v>
      </c>
      <c r="C52">
        <v>68.459999999999994</v>
      </c>
      <c r="E52" s="1">
        <f t="shared" si="9"/>
        <v>264416.95382097317</v>
      </c>
      <c r="F52">
        <f t="shared" si="10"/>
        <v>543139.59380823164</v>
      </c>
      <c r="G52">
        <f t="shared" si="5"/>
        <v>604083.5569936774</v>
      </c>
      <c r="H52">
        <f t="shared" si="6"/>
        <v>64.041765388527594</v>
      </c>
      <c r="I52">
        <f t="shared" si="7"/>
        <v>4.2511963057515569E-2</v>
      </c>
      <c r="J52">
        <f t="shared" si="8"/>
        <v>6.4537461458843121E-2</v>
      </c>
    </row>
    <row r="53" spans="1:10">
      <c r="A53">
        <v>0.107</v>
      </c>
      <c r="B53">
        <v>401030</v>
      </c>
      <c r="C53">
        <v>70.05</v>
      </c>
      <c r="E53" s="1">
        <f t="shared" si="9"/>
        <v>181073.11470854154</v>
      </c>
      <c r="F53">
        <f t="shared" si="10"/>
        <v>404032.07110229717</v>
      </c>
      <c r="G53">
        <f t="shared" si="5"/>
        <v>442752.06080769893</v>
      </c>
      <c r="H53">
        <f t="shared" si="6"/>
        <v>65.859737707766328</v>
      </c>
      <c r="I53">
        <f t="shared" si="7"/>
        <v>0.10403725608482889</v>
      </c>
      <c r="J53">
        <f t="shared" si="8"/>
        <v>5.9818162630030966E-2</v>
      </c>
    </row>
    <row r="54" spans="1:10">
      <c r="A54">
        <v>6.6400000000000001E-2</v>
      </c>
      <c r="B54">
        <v>273990</v>
      </c>
      <c r="C54">
        <v>71.58</v>
      </c>
      <c r="E54" s="1">
        <f t="shared" si="9"/>
        <v>109143.69603724137</v>
      </c>
      <c r="F54">
        <f t="shared" si="10"/>
        <v>293464.262054972</v>
      </c>
      <c r="G54">
        <f t="shared" si="5"/>
        <v>313103.20900325984</v>
      </c>
      <c r="H54">
        <f t="shared" si="6"/>
        <v>69.599088341811665</v>
      </c>
      <c r="I54">
        <f t="shared" si="7"/>
        <v>0.14275414797350208</v>
      </c>
      <c r="J54">
        <f t="shared" si="8"/>
        <v>2.7674094135070316E-2</v>
      </c>
    </row>
    <row r="55" spans="1:10">
      <c r="A55">
        <v>4.1399999999999999E-2</v>
      </c>
      <c r="B55">
        <v>184360</v>
      </c>
      <c r="C55">
        <v>73.05</v>
      </c>
      <c r="E55" s="1">
        <f t="shared" si="9"/>
        <v>61711.110411386966</v>
      </c>
      <c r="F55">
        <f t="shared" si="10"/>
        <v>203313.74627604982</v>
      </c>
      <c r="G55">
        <f t="shared" si="5"/>
        <v>212472.91726949191</v>
      </c>
      <c r="H55">
        <f t="shared" si="6"/>
        <v>73.11556575624158</v>
      </c>
      <c r="I55">
        <f t="shared" si="7"/>
        <v>0.15248924533245775</v>
      </c>
      <c r="J55">
        <f t="shared" si="8"/>
        <v>8.9754628667464153E-4</v>
      </c>
    </row>
    <row r="56" spans="1:10">
      <c r="A56">
        <v>2.58E-2</v>
      </c>
      <c r="B56">
        <v>123690</v>
      </c>
      <c r="C56">
        <v>74.459999999999994</v>
      </c>
      <c r="E56" s="1">
        <f t="shared" si="9"/>
        <v>36290.969387564561</v>
      </c>
      <c r="F56">
        <f t="shared" si="10"/>
        <v>136131.81512424329</v>
      </c>
      <c r="G56">
        <f t="shared" si="5"/>
        <v>140886.14391809545</v>
      </c>
      <c r="H56">
        <f t="shared" si="6"/>
        <v>75.072845533158272</v>
      </c>
      <c r="I56">
        <f t="shared" si="7"/>
        <v>0.13902614534801072</v>
      </c>
      <c r="J56">
        <f t="shared" si="8"/>
        <v>8.2305336174896392E-3</v>
      </c>
    </row>
    <row r="57" spans="1:10">
      <c r="A57">
        <v>1.61E-2</v>
      </c>
      <c r="B57">
        <v>83221</v>
      </c>
      <c r="C57">
        <v>75.760000000000005</v>
      </c>
      <c r="E57" s="1">
        <f t="shared" si="9"/>
        <v>23040.891918042274</v>
      </c>
      <c r="F57">
        <f t="shared" si="10"/>
        <v>90988.540704969826</v>
      </c>
      <c r="G57">
        <f t="shared" si="5"/>
        <v>93860.520134926046</v>
      </c>
      <c r="H57">
        <f t="shared" si="6"/>
        <v>75.789790797049051</v>
      </c>
      <c r="I57">
        <f t="shared" si="7"/>
        <v>0.12784657880734485</v>
      </c>
      <c r="J57">
        <f t="shared" si="8"/>
        <v>3.9322593781739224E-4</v>
      </c>
    </row>
    <row r="58" spans="1:10">
      <c r="A58">
        <v>0.01</v>
      </c>
      <c r="B58">
        <v>54942</v>
      </c>
      <c r="C58">
        <v>77.040000000000006</v>
      </c>
      <c r="E58" s="1">
        <f t="shared" si="9"/>
        <v>14639.529950926359</v>
      </c>
      <c r="F58">
        <f t="shared" si="10"/>
        <v>61123.36547301212</v>
      </c>
      <c r="G58">
        <f t="shared" si="5"/>
        <v>62852.061572644379</v>
      </c>
      <c r="H58">
        <f t="shared" si="6"/>
        <v>76.530928424696299</v>
      </c>
      <c r="I58">
        <f t="shared" si="7"/>
        <v>0.14397112541670087</v>
      </c>
      <c r="J58">
        <f t="shared" si="8"/>
        <v>6.6078864914811443E-3</v>
      </c>
    </row>
    <row r="59" spans="1:10">
      <c r="A59">
        <v>2.5</v>
      </c>
      <c r="B59" s="1">
        <v>3997600</v>
      </c>
      <c r="C59">
        <v>59.7</v>
      </c>
      <c r="E59" s="1">
        <f t="shared" si="9"/>
        <v>2028882.3378946921</v>
      </c>
      <c r="F59">
        <f t="shared" si="10"/>
        <v>3024488.2217489528</v>
      </c>
      <c r="G59">
        <f t="shared" si="5"/>
        <v>3641962.7324451269</v>
      </c>
      <c r="H59">
        <f t="shared" si="6"/>
        <v>56.145564104047871</v>
      </c>
      <c r="I59">
        <f t="shared" si="7"/>
        <v>8.8962694505421533E-2</v>
      </c>
      <c r="J59">
        <f t="shared" si="8"/>
        <v>5.9538289714441063E-2</v>
      </c>
    </row>
    <row r="60" spans="1:10">
      <c r="A60">
        <v>1.56</v>
      </c>
      <c r="B60" s="1">
        <v>3281300</v>
      </c>
      <c r="C60">
        <v>61.17</v>
      </c>
      <c r="E60" s="1">
        <f t="shared" si="9"/>
        <v>1526117.7957721152</v>
      </c>
      <c r="F60">
        <f t="shared" si="10"/>
        <v>2294860.3056800803</v>
      </c>
      <c r="G60">
        <f t="shared" si="5"/>
        <v>2755978.8368487903</v>
      </c>
      <c r="H60">
        <f t="shared" si="6"/>
        <v>56.375475968541679</v>
      </c>
      <c r="I60">
        <f t="shared" si="7"/>
        <v>0.16009543874415924</v>
      </c>
      <c r="J60">
        <f t="shared" si="8"/>
        <v>7.8380317663206189E-2</v>
      </c>
    </row>
    <row r="61" spans="1:10">
      <c r="A61">
        <v>0.97</v>
      </c>
      <c r="B61" s="1">
        <v>2397100</v>
      </c>
      <c r="C61">
        <v>62.86</v>
      </c>
      <c r="E61" s="1">
        <f t="shared" si="9"/>
        <v>1078684.8022873243</v>
      </c>
      <c r="F61">
        <f t="shared" si="10"/>
        <v>1777353.7616312893</v>
      </c>
      <c r="G61">
        <f t="shared" si="5"/>
        <v>2079073.6631179133</v>
      </c>
      <c r="H61">
        <f t="shared" si="6"/>
        <v>58.746228909295525</v>
      </c>
      <c r="I61">
        <f t="shared" si="7"/>
        <v>0.13267128483671381</v>
      </c>
      <c r="J61">
        <f t="shared" si="8"/>
        <v>6.544338356195474E-2</v>
      </c>
    </row>
    <row r="62" spans="1:10">
      <c r="A62">
        <v>0.60499999999999998</v>
      </c>
      <c r="B62" s="1">
        <v>1712200</v>
      </c>
      <c r="C62">
        <v>65.12</v>
      </c>
      <c r="E62" s="1">
        <f t="shared" si="9"/>
        <v>707739.58302850672</v>
      </c>
      <c r="F62">
        <f t="shared" si="10"/>
        <v>1332364.403035704</v>
      </c>
      <c r="G62">
        <f t="shared" si="5"/>
        <v>1508671.6739774935</v>
      </c>
      <c r="H62">
        <f t="shared" si="6"/>
        <v>62.023175368524221</v>
      </c>
      <c r="I62">
        <f t="shared" si="7"/>
        <v>0.1188694813821437</v>
      </c>
      <c r="J62">
        <f t="shared" si="8"/>
        <v>4.7555660802760802E-2</v>
      </c>
    </row>
    <row r="63" spans="1:10">
      <c r="A63">
        <v>0.3765</v>
      </c>
      <c r="B63" s="1">
        <v>1210100</v>
      </c>
      <c r="C63">
        <v>67.010000000000005</v>
      </c>
      <c r="E63" s="1">
        <f t="shared" si="9"/>
        <v>466033.89169305941</v>
      </c>
      <c r="F63">
        <f t="shared" si="10"/>
        <v>950098.62363921746</v>
      </c>
      <c r="G63">
        <f t="shared" si="5"/>
        <v>1058241.4577248963</v>
      </c>
      <c r="H63">
        <f t="shared" si="6"/>
        <v>63.871538062086358</v>
      </c>
      <c r="I63">
        <f t="shared" si="7"/>
        <v>0.12549255621444819</v>
      </c>
      <c r="J63">
        <f t="shared" si="8"/>
        <v>4.6835725084519421E-2</v>
      </c>
    </row>
    <row r="64" spans="1:10">
      <c r="A64">
        <v>0.23449999999999999</v>
      </c>
      <c r="B64">
        <v>846580</v>
      </c>
      <c r="C64">
        <v>68.66</v>
      </c>
      <c r="E64" s="1">
        <f t="shared" si="9"/>
        <v>328673.11083048914</v>
      </c>
      <c r="F64">
        <f t="shared" si="10"/>
        <v>672600.46259536105</v>
      </c>
      <c r="G64">
        <f t="shared" si="5"/>
        <v>748610.30988524633</v>
      </c>
      <c r="H64">
        <f t="shared" si="6"/>
        <v>63.957078572533788</v>
      </c>
      <c r="I64">
        <f t="shared" si="7"/>
        <v>0.1157240781907837</v>
      </c>
      <c r="J64">
        <f t="shared" si="8"/>
        <v>6.8495797079321422E-2</v>
      </c>
    </row>
    <row r="65" spans="1:10">
      <c r="A65">
        <v>0.14599999999999999</v>
      </c>
      <c r="B65">
        <v>587020</v>
      </c>
      <c r="C65">
        <v>70.209999999999994</v>
      </c>
      <c r="E65" s="1">
        <f t="shared" si="9"/>
        <v>235345.01266293708</v>
      </c>
      <c r="F65">
        <f t="shared" si="10"/>
        <v>490862.59495239961</v>
      </c>
      <c r="G65">
        <f t="shared" si="5"/>
        <v>544365.10000983858</v>
      </c>
      <c r="H65">
        <f t="shared" si="6"/>
        <v>64.38452204850411</v>
      </c>
      <c r="I65">
        <f t="shared" si="7"/>
        <v>7.2663452676504064E-2</v>
      </c>
      <c r="J65">
        <f t="shared" si="8"/>
        <v>8.2972197001792966E-2</v>
      </c>
    </row>
    <row r="66" spans="1:10">
      <c r="A66">
        <v>9.0999999999999998E-2</v>
      </c>
      <c r="B66">
        <v>403830</v>
      </c>
      <c r="C66">
        <v>71.67</v>
      </c>
      <c r="E66" s="1">
        <f t="shared" ref="E66:E96" si="11">($M$1*A66^2*$O$1^2)/(1+A66^2*$O$1^2)+($M$2*A66^2*$O$2^2)/(1+A66^2*$O$2^2)+($M$3*A66^2*$O$3^2)/(1+A66^2*$O$3^2)+($M$4*A66^2*$O$4^2)/(1+A66^2*$O$4^2)+($M$5*A66^2*$O$5^2)/(1+A66^2*$O$5^2)+($M$6*A66^2*$O$6^2)/(1+A66^2*$O$6^2)+($M$7*A66^2*$O$7^2)/(1+A66^2*$O$7^2)+($M$8*A66^2*$O$8^2)/(1+A66^2*$O$8^2)+($M$9*A66^2*$O$9^2)/(1+A66^2*$O$9^2)+($M$10*A66^2*$O$10^2)/(1+A66^2*$O$10^2)</f>
        <v>154572.03094760902</v>
      </c>
      <c r="F66">
        <f t="shared" ref="F66:F96" si="12">($M$1*A66*$O$1)/(1+A66^2*$O$1^2)+($M$2*A66*$O$2)/(1+A66^2*$O$2^2)+($M$3*A66*$O$3)/(1+A66^2*$O$3^2)+($M$4*A66*$O$4)/(1+A66^2*$O$4^2)+($M$5*A66*$O$5)/(1+A66^2*$O$5^2)+($M$6*A66*$O$6)/(1+A66^2*$O$6^2)+($M$7*A66*$O$7)/(1+A66^2*$O$7^2)+($M$8*A66*$O$8)/(1+A66^2*$O$8^2)+($M$9*A66*$O$9)/(1+A66^2*$O$9^2)+($M$10*A66*$O$10)/(1+A66^2*$O$10^2)</f>
        <v>364222.67140910268</v>
      </c>
      <c r="G66">
        <f t="shared" si="5"/>
        <v>395664.84190492815</v>
      </c>
      <c r="H66">
        <f t="shared" si="6"/>
        <v>67.004174944887964</v>
      </c>
      <c r="I66">
        <f t="shared" si="7"/>
        <v>2.0219295483425818E-2</v>
      </c>
      <c r="J66">
        <f t="shared" si="8"/>
        <v>6.5101507675624906E-2</v>
      </c>
    </row>
    <row r="67" spans="1:10">
      <c r="A67">
        <v>5.6500000000000002E-2</v>
      </c>
      <c r="B67">
        <v>275630</v>
      </c>
      <c r="C67">
        <v>73.05</v>
      </c>
      <c r="E67" s="1">
        <f t="shared" si="11"/>
        <v>90010.883936448852</v>
      </c>
      <c r="F67">
        <f t="shared" si="12"/>
        <v>260325.28826084739</v>
      </c>
      <c r="G67">
        <f t="shared" ref="G67:G96" si="13">(E67^2+F67^2)^0.5</f>
        <v>275447.29974191822</v>
      </c>
      <c r="H67">
        <f t="shared" ref="H67:H96" si="14">DEGREES(ATAN(F67/E67))</f>
        <v>70.926501928554316</v>
      </c>
      <c r="I67">
        <f t="shared" ref="I67:I96" si="15">ABS((G67-B67)/B67)</f>
        <v>6.6284605479004059E-4</v>
      </c>
      <c r="J67">
        <f t="shared" ref="J67:J96" si="16">ABS((H67-C67)/C67)</f>
        <v>2.9069104331905286E-2</v>
      </c>
    </row>
    <row r="68" spans="1:10">
      <c r="A68">
        <v>3.5349999999999999E-2</v>
      </c>
      <c r="B68">
        <v>186740</v>
      </c>
      <c r="C68">
        <v>74.349999999999994</v>
      </c>
      <c r="E68" s="1">
        <f t="shared" si="11"/>
        <v>51231.036198355083</v>
      </c>
      <c r="F68">
        <f t="shared" si="12"/>
        <v>178193.99026517672</v>
      </c>
      <c r="G68">
        <f t="shared" si="13"/>
        <v>185412.28987470886</v>
      </c>
      <c r="H68">
        <f t="shared" si="14"/>
        <v>73.959978289989152</v>
      </c>
      <c r="I68">
        <f t="shared" si="15"/>
        <v>7.1099396234932952E-3</v>
      </c>
      <c r="J68">
        <f t="shared" si="16"/>
        <v>5.2457526565009025E-3</v>
      </c>
    </row>
    <row r="69" spans="1:10">
      <c r="A69">
        <v>2.205E-2</v>
      </c>
      <c r="B69">
        <v>125650</v>
      </c>
      <c r="C69">
        <v>75.58</v>
      </c>
      <c r="E69" s="1">
        <f t="shared" si="11"/>
        <v>30997.007357549537</v>
      </c>
      <c r="F69">
        <f t="shared" si="12"/>
        <v>118932.89766168215</v>
      </c>
      <c r="G69">
        <f t="shared" si="13"/>
        <v>122905.85263252576</v>
      </c>
      <c r="H69">
        <f t="shared" si="14"/>
        <v>75.392191973449613</v>
      </c>
      <c r="I69">
        <f t="shared" si="15"/>
        <v>2.1839612952441263E-2</v>
      </c>
      <c r="J69">
        <f t="shared" si="16"/>
        <v>2.4848905338764942E-3</v>
      </c>
    </row>
    <row r="70" spans="1:10">
      <c r="A70">
        <v>1.37E-2</v>
      </c>
      <c r="B70">
        <v>83943</v>
      </c>
      <c r="C70">
        <v>76.760000000000005</v>
      </c>
      <c r="E70" s="1">
        <f t="shared" si="11"/>
        <v>19838.3177384263</v>
      </c>
      <c r="F70">
        <f t="shared" si="12"/>
        <v>79456.022986221666</v>
      </c>
      <c r="G70">
        <f t="shared" si="13"/>
        <v>81895.167375601261</v>
      </c>
      <c r="H70">
        <f t="shared" si="14"/>
        <v>75.981191868222979</v>
      </c>
      <c r="I70">
        <f t="shared" si="15"/>
        <v>2.4395513912997383E-2</v>
      </c>
      <c r="J70">
        <f t="shared" si="16"/>
        <v>1.0146015265464126E-2</v>
      </c>
    </row>
    <row r="71" spans="1:10">
      <c r="A71">
        <v>8.5500000000000003E-3</v>
      </c>
      <c r="B71">
        <v>55629</v>
      </c>
      <c r="C71">
        <v>77.900000000000006</v>
      </c>
      <c r="E71" s="1">
        <f t="shared" si="11"/>
        <v>12467.943835057258</v>
      </c>
      <c r="F71">
        <f t="shared" si="12"/>
        <v>53612.795887384549</v>
      </c>
      <c r="G71">
        <f t="shared" si="13"/>
        <v>55043.451075822813</v>
      </c>
      <c r="H71">
        <f t="shared" si="14"/>
        <v>76.908257222449365</v>
      </c>
      <c r="I71">
        <f t="shared" si="15"/>
        <v>1.0525965309050794E-2</v>
      </c>
      <c r="J71">
        <f t="shared" si="16"/>
        <v>1.2730972754180244E-2</v>
      </c>
    </row>
    <row r="72" spans="1:10">
      <c r="A72">
        <v>5.3499999999999997E-3</v>
      </c>
      <c r="B72">
        <v>36525</v>
      </c>
      <c r="C72">
        <v>79.03</v>
      </c>
      <c r="E72" s="1">
        <f t="shared" si="11"/>
        <v>7532.5686712155957</v>
      </c>
      <c r="F72">
        <f t="shared" si="12"/>
        <v>35847.534935774762</v>
      </c>
      <c r="G72">
        <f t="shared" si="13"/>
        <v>36630.388364828599</v>
      </c>
      <c r="H72">
        <f t="shared" si="14"/>
        <v>78.133200253537666</v>
      </c>
      <c r="I72">
        <f t="shared" si="15"/>
        <v>2.8853761760054527E-3</v>
      </c>
      <c r="J72">
        <f t="shared" si="16"/>
        <v>1.1347586314846706E-2</v>
      </c>
    </row>
    <row r="73" spans="1:10">
      <c r="A73">
        <v>3.32E-3</v>
      </c>
      <c r="B73">
        <v>23697</v>
      </c>
      <c r="C73">
        <v>80.14</v>
      </c>
      <c r="E73" s="1">
        <f t="shared" si="11"/>
        <v>4661.2044725631104</v>
      </c>
      <c r="F73">
        <f t="shared" si="12"/>
        <v>23448.020720571745</v>
      </c>
      <c r="G73">
        <f t="shared" si="13"/>
        <v>23906.829627690164</v>
      </c>
      <c r="H73">
        <f t="shared" si="14"/>
        <v>78.756809245537866</v>
      </c>
      <c r="I73">
        <f t="shared" si="15"/>
        <v>8.8546916356569937E-3</v>
      </c>
      <c r="J73">
        <f t="shared" si="16"/>
        <v>1.7259679990792795E-2</v>
      </c>
    </row>
    <row r="74" spans="1:10">
      <c r="A74">
        <v>2.0699999999999998E-3</v>
      </c>
      <c r="B74">
        <v>15161</v>
      </c>
      <c r="C74">
        <v>81.3</v>
      </c>
      <c r="E74" s="1">
        <f t="shared" si="11"/>
        <v>3127.0838358983697</v>
      </c>
      <c r="F74">
        <f t="shared" si="12"/>
        <v>15434.576285991856</v>
      </c>
      <c r="G74">
        <f t="shared" si="13"/>
        <v>15748.168098062675</v>
      </c>
      <c r="H74">
        <f t="shared" si="14"/>
        <v>78.546762032525734</v>
      </c>
      <c r="I74">
        <f t="shared" si="15"/>
        <v>3.8728850211903913E-2</v>
      </c>
      <c r="J74">
        <f t="shared" si="16"/>
        <v>3.3865165651589951E-2</v>
      </c>
    </row>
    <row r="75" spans="1:10">
      <c r="A75">
        <v>1.2899999999999999E-3</v>
      </c>
      <c r="B75">
        <v>9677</v>
      </c>
      <c r="C75">
        <v>82.5</v>
      </c>
      <c r="E75" s="1">
        <f t="shared" si="11"/>
        <v>2102.8908964434249</v>
      </c>
      <c r="F75">
        <f t="shared" si="12"/>
        <v>10326.282639711882</v>
      </c>
      <c r="G75">
        <f t="shared" si="13"/>
        <v>10538.228659388618</v>
      </c>
      <c r="H75">
        <f t="shared" si="14"/>
        <v>78.489424593895151</v>
      </c>
      <c r="I75">
        <f t="shared" si="15"/>
        <v>8.8997484694493992E-2</v>
      </c>
      <c r="J75">
        <f t="shared" si="16"/>
        <v>4.8613035225513315E-2</v>
      </c>
    </row>
    <row r="76" spans="1:10">
      <c r="A76" s="1">
        <v>8.0500000000000005E-4</v>
      </c>
      <c r="B76">
        <v>6171.1</v>
      </c>
      <c r="C76">
        <v>83.71</v>
      </c>
      <c r="E76" s="1">
        <f t="shared" si="11"/>
        <v>1271.0946949288384</v>
      </c>
      <c r="F76">
        <f t="shared" si="12"/>
        <v>6964.9226941591833</v>
      </c>
      <c r="G76">
        <f t="shared" si="13"/>
        <v>7079.959735696938</v>
      </c>
      <c r="H76">
        <f t="shared" si="14"/>
        <v>79.657372290050446</v>
      </c>
      <c r="I76">
        <f t="shared" si="15"/>
        <v>0.14727677977944573</v>
      </c>
      <c r="J76">
        <f t="shared" si="16"/>
        <v>4.8412707083377707E-2</v>
      </c>
    </row>
    <row r="77" spans="1:10">
      <c r="A77" s="1">
        <v>5.0000000000000001E-4</v>
      </c>
      <c r="B77">
        <v>3839.3</v>
      </c>
      <c r="C77" t="s">
        <v>18</v>
      </c>
      <c r="E77" s="1">
        <f t="shared" si="11"/>
        <v>667.23691844608061</v>
      </c>
      <c r="F77">
        <f t="shared" si="12"/>
        <v>4598.2795979084522</v>
      </c>
      <c r="G77">
        <f t="shared" si="13"/>
        <v>4646.4373842631885</v>
      </c>
      <c r="H77">
        <f t="shared" si="14"/>
        <v>81.743677273106741</v>
      </c>
      <c r="I77">
        <f t="shared" si="15"/>
        <v>0.21023035039282897</v>
      </c>
    </row>
    <row r="78" spans="1:10">
      <c r="A78">
        <v>0.2</v>
      </c>
      <c r="B78">
        <v>734510</v>
      </c>
      <c r="C78" t="s">
        <v>18</v>
      </c>
      <c r="E78" s="1">
        <f t="shared" si="11"/>
        <v>294860.19609052414</v>
      </c>
      <c r="F78">
        <f t="shared" si="12"/>
        <v>602620.69567083381</v>
      </c>
      <c r="G78">
        <f t="shared" si="13"/>
        <v>670890.6304975067</v>
      </c>
      <c r="H78">
        <f t="shared" si="14"/>
        <v>63.927658603994914</v>
      </c>
      <c r="I78">
        <f t="shared" si="15"/>
        <v>8.6614708448480349E-2</v>
      </c>
    </row>
    <row r="79" spans="1:10">
      <c r="A79">
        <v>0.12479999999999999</v>
      </c>
      <c r="B79">
        <v>565320</v>
      </c>
      <c r="C79">
        <v>78.040000000000006</v>
      </c>
      <c r="E79" s="1">
        <f t="shared" si="11"/>
        <v>207494.75148540986</v>
      </c>
      <c r="F79">
        <f t="shared" si="12"/>
        <v>444902.67090756889</v>
      </c>
      <c r="G79">
        <f t="shared" si="13"/>
        <v>490909.82723376044</v>
      </c>
      <c r="H79">
        <f t="shared" si="14"/>
        <v>64.99648510235977</v>
      </c>
      <c r="I79">
        <f t="shared" si="15"/>
        <v>0.13162487222500452</v>
      </c>
      <c r="J79">
        <f t="shared" si="16"/>
        <v>0.16713883774526186</v>
      </c>
    </row>
    <row r="80" spans="1:10">
      <c r="A80">
        <v>7.7600000000000002E-2</v>
      </c>
      <c r="B80">
        <v>402330</v>
      </c>
      <c r="C80">
        <v>74.06</v>
      </c>
      <c r="E80" s="1">
        <f t="shared" si="11"/>
        <v>130405.36274024323</v>
      </c>
      <c r="F80">
        <f t="shared" si="12"/>
        <v>327464.07666069083</v>
      </c>
      <c r="G80">
        <f t="shared" si="13"/>
        <v>352474.50990767148</v>
      </c>
      <c r="H80">
        <f t="shared" si="14"/>
        <v>68.286168439607977</v>
      </c>
      <c r="I80">
        <f t="shared" si="15"/>
        <v>0.12391690923453015</v>
      </c>
      <c r="J80">
        <f t="shared" si="16"/>
        <v>7.7961538757656296E-2</v>
      </c>
    </row>
    <row r="81" spans="1:10">
      <c r="A81">
        <v>4.8399999999999999E-2</v>
      </c>
      <c r="B81">
        <v>280030</v>
      </c>
      <c r="C81">
        <v>75.349999999999994</v>
      </c>
      <c r="E81" s="1">
        <f t="shared" si="11"/>
        <v>74560.118452713359</v>
      </c>
      <c r="F81">
        <f t="shared" si="12"/>
        <v>230755.69715473894</v>
      </c>
      <c r="G81">
        <f t="shared" si="13"/>
        <v>242502.37737608314</v>
      </c>
      <c r="H81">
        <f t="shared" si="14"/>
        <v>72.093691416899134</v>
      </c>
      <c r="I81">
        <f t="shared" si="15"/>
        <v>0.13401286513558142</v>
      </c>
      <c r="J81">
        <f t="shared" si="16"/>
        <v>4.3215774161922509E-2</v>
      </c>
    </row>
    <row r="82" spans="1:10">
      <c r="A82">
        <v>3.0120000000000001E-2</v>
      </c>
      <c r="B82">
        <v>190590</v>
      </c>
      <c r="C82">
        <v>76.08</v>
      </c>
      <c r="E82" s="1">
        <f t="shared" si="11"/>
        <v>42785.018774463315</v>
      </c>
      <c r="F82">
        <f t="shared" si="12"/>
        <v>155495.42241952912</v>
      </c>
      <c r="G82">
        <f t="shared" si="13"/>
        <v>161274.25158703723</v>
      </c>
      <c r="H82">
        <f t="shared" si="14"/>
        <v>74.61560367148283</v>
      </c>
      <c r="I82">
        <f t="shared" si="15"/>
        <v>0.15381577424294438</v>
      </c>
      <c r="J82">
        <f t="shared" si="16"/>
        <v>1.9248111573569506E-2</v>
      </c>
    </row>
    <row r="83" spans="1:10">
      <c r="A83">
        <v>1.8759999999999999E-2</v>
      </c>
      <c r="B83">
        <v>127820</v>
      </c>
      <c r="C83">
        <v>77.13</v>
      </c>
      <c r="E83" s="1">
        <f t="shared" si="11"/>
        <v>26559.702286223215</v>
      </c>
      <c r="F83">
        <f t="shared" si="12"/>
        <v>103580.39040277523</v>
      </c>
      <c r="G83">
        <f t="shared" si="13"/>
        <v>106931.35677397973</v>
      </c>
      <c r="H83">
        <f t="shared" si="14"/>
        <v>75.61827955078779</v>
      </c>
      <c r="I83">
        <f t="shared" si="15"/>
        <v>0.16342233786590729</v>
      </c>
      <c r="J83">
        <f t="shared" si="16"/>
        <v>1.9599642800624994E-2</v>
      </c>
    </row>
    <row r="84" spans="1:10">
      <c r="A84">
        <v>1.1679999999999999E-2</v>
      </c>
      <c r="B84">
        <v>84981</v>
      </c>
      <c r="C84">
        <v>78.33</v>
      </c>
      <c r="E84" s="1">
        <f t="shared" si="11"/>
        <v>17055.364123995016</v>
      </c>
      <c r="F84">
        <f t="shared" si="12"/>
        <v>69560.675470253016</v>
      </c>
      <c r="G84">
        <f t="shared" si="13"/>
        <v>71621.037532836097</v>
      </c>
      <c r="H84">
        <f t="shared" si="14"/>
        <v>76.223599307390813</v>
      </c>
      <c r="I84">
        <f t="shared" si="15"/>
        <v>0.15721117034588794</v>
      </c>
      <c r="J84">
        <f t="shared" si="16"/>
        <v>2.6891365921220284E-2</v>
      </c>
    </row>
    <row r="85" spans="1:10">
      <c r="A85">
        <v>7.28E-3</v>
      </c>
      <c r="B85">
        <v>56180</v>
      </c>
      <c r="C85">
        <v>79.31</v>
      </c>
      <c r="E85" s="1">
        <f t="shared" si="11"/>
        <v>10511.440559546629</v>
      </c>
      <c r="F85">
        <f t="shared" si="12"/>
        <v>46792.264208956454</v>
      </c>
      <c r="G85">
        <f t="shared" si="13"/>
        <v>47958.381670336508</v>
      </c>
      <c r="H85">
        <f t="shared" si="14"/>
        <v>77.339219913553521</v>
      </c>
      <c r="I85">
        <f t="shared" si="15"/>
        <v>0.14634422089112659</v>
      </c>
      <c r="J85">
        <f t="shared" si="16"/>
        <v>2.4849074346822361E-2</v>
      </c>
    </row>
    <row r="86" spans="1:10">
      <c r="A86">
        <v>4.5199999999999997E-3</v>
      </c>
      <c r="B86">
        <v>36942</v>
      </c>
      <c r="C86">
        <v>80.17</v>
      </c>
      <c r="E86" s="1">
        <f t="shared" si="11"/>
        <v>6304.9649482056439</v>
      </c>
      <c r="F86">
        <f t="shared" si="12"/>
        <v>30888.223649598458</v>
      </c>
      <c r="G86">
        <f t="shared" si="13"/>
        <v>31525.147790703777</v>
      </c>
      <c r="H86">
        <f t="shared" si="14"/>
        <v>78.463160814716986</v>
      </c>
      <c r="I86">
        <f t="shared" si="15"/>
        <v>0.14663126547821512</v>
      </c>
      <c r="J86">
        <f t="shared" si="16"/>
        <v>2.129024803895492E-2</v>
      </c>
    </row>
    <row r="87" spans="1:10">
      <c r="A87">
        <v>2.8300000000000001E-3</v>
      </c>
      <c r="B87">
        <v>24173</v>
      </c>
      <c r="C87">
        <v>81.069999999999993</v>
      </c>
      <c r="E87" s="1">
        <f t="shared" si="11"/>
        <v>4044.0824766135852</v>
      </c>
      <c r="F87">
        <f t="shared" si="12"/>
        <v>20331.290243552881</v>
      </c>
      <c r="G87">
        <f t="shared" si="13"/>
        <v>20729.591555195719</v>
      </c>
      <c r="H87">
        <f t="shared" si="14"/>
        <v>78.750169692875758</v>
      </c>
      <c r="I87">
        <f t="shared" si="15"/>
        <v>0.14244853534126015</v>
      </c>
      <c r="J87">
        <f t="shared" si="16"/>
        <v>2.8615151191861789E-2</v>
      </c>
    </row>
    <row r="88" spans="1:10">
      <c r="A88">
        <v>1.7600000000000001E-3</v>
      </c>
      <c r="B88">
        <v>15740</v>
      </c>
      <c r="C88">
        <v>81.93</v>
      </c>
      <c r="E88" s="1">
        <f t="shared" si="11"/>
        <v>2745.2378620346012</v>
      </c>
      <c r="F88">
        <f t="shared" si="12"/>
        <v>13419.476969086196</v>
      </c>
      <c r="G88">
        <f t="shared" si="13"/>
        <v>13697.397309086975</v>
      </c>
      <c r="H88">
        <f t="shared" si="14"/>
        <v>78.438455988192558</v>
      </c>
      <c r="I88">
        <f t="shared" si="15"/>
        <v>0.12977145431467757</v>
      </c>
      <c r="J88">
        <f t="shared" si="16"/>
        <v>4.2616184691900989E-2</v>
      </c>
    </row>
    <row r="89" spans="1:10">
      <c r="A89">
        <v>1.1000000000000001E-3</v>
      </c>
      <c r="B89">
        <v>10197</v>
      </c>
      <c r="C89">
        <v>82.79</v>
      </c>
      <c r="E89" s="1">
        <f t="shared" si="11"/>
        <v>1802.3929919402699</v>
      </c>
      <c r="F89">
        <f t="shared" si="12"/>
        <v>9044.1345321342669</v>
      </c>
      <c r="G89">
        <f t="shared" si="13"/>
        <v>9221.9840561963083</v>
      </c>
      <c r="H89">
        <f t="shared" si="14"/>
        <v>78.729264894675666</v>
      </c>
      <c r="I89">
        <f t="shared" si="15"/>
        <v>9.5617921330164918E-2</v>
      </c>
      <c r="J89">
        <f t="shared" si="16"/>
        <v>4.904861825491412E-2</v>
      </c>
    </row>
    <row r="90" spans="1:10">
      <c r="A90" s="1">
        <v>6.8400000000000004E-4</v>
      </c>
      <c r="B90">
        <v>6568.5</v>
      </c>
      <c r="C90">
        <v>83.65</v>
      </c>
      <c r="E90" s="1">
        <f t="shared" si="11"/>
        <v>1033.0668647004679</v>
      </c>
      <c r="F90">
        <f t="shared" si="12"/>
        <v>6060.180127093844</v>
      </c>
      <c r="G90">
        <f t="shared" si="13"/>
        <v>6147.6019975080708</v>
      </c>
      <c r="H90">
        <f t="shared" si="14"/>
        <v>80.32589472225348</v>
      </c>
      <c r="I90">
        <f t="shared" si="15"/>
        <v>6.4078252643971864E-2</v>
      </c>
      <c r="J90">
        <f t="shared" si="16"/>
        <v>3.9738257952737902E-2</v>
      </c>
    </row>
    <row r="91" spans="1:10">
      <c r="A91" s="1">
        <v>4.28E-4</v>
      </c>
      <c r="B91">
        <v>4209.5</v>
      </c>
      <c r="C91">
        <v>84.57</v>
      </c>
      <c r="E91" s="1">
        <f t="shared" si="11"/>
        <v>530.85053989726123</v>
      </c>
      <c r="F91">
        <f t="shared" si="12"/>
        <v>3993.0445934655968</v>
      </c>
      <c r="G91">
        <f t="shared" si="13"/>
        <v>4028.1766869284725</v>
      </c>
      <c r="H91">
        <f t="shared" si="14"/>
        <v>82.427286265774853</v>
      </c>
      <c r="I91">
        <f t="shared" si="15"/>
        <v>4.307478633365662E-2</v>
      </c>
      <c r="J91">
        <f t="shared" si="16"/>
        <v>2.5336570110265345E-2</v>
      </c>
    </row>
    <row r="92" spans="1:10">
      <c r="A92" s="1">
        <v>2.656E-4</v>
      </c>
      <c r="B92">
        <v>2675.5</v>
      </c>
      <c r="C92">
        <v>85.48</v>
      </c>
      <c r="E92" s="1">
        <f t="shared" si="11"/>
        <v>262.70057062015337</v>
      </c>
      <c r="F92">
        <f t="shared" si="12"/>
        <v>2556.9630793141791</v>
      </c>
      <c r="G92">
        <f t="shared" si="13"/>
        <v>2570.4224903272229</v>
      </c>
      <c r="H92">
        <f t="shared" si="14"/>
        <v>84.13405359548473</v>
      </c>
      <c r="I92">
        <f t="shared" si="15"/>
        <v>3.927397109802918E-2</v>
      </c>
      <c r="J92">
        <f t="shared" si="16"/>
        <v>1.5745746426243264E-2</v>
      </c>
    </row>
    <row r="93" spans="1:10">
      <c r="A93" s="1">
        <v>1.6559999999999999E-4</v>
      </c>
      <c r="B93">
        <v>1684.9</v>
      </c>
      <c r="C93">
        <v>86.46</v>
      </c>
      <c r="E93" s="1">
        <f t="shared" si="11"/>
        <v>137.18425923325768</v>
      </c>
      <c r="F93">
        <f t="shared" si="12"/>
        <v>1630.3735547544584</v>
      </c>
      <c r="G93">
        <f t="shared" si="13"/>
        <v>1636.134911620697</v>
      </c>
      <c r="H93">
        <f t="shared" si="14"/>
        <v>85.19030002762922</v>
      </c>
      <c r="I93">
        <f t="shared" si="15"/>
        <v>2.8942422920827972E-2</v>
      </c>
      <c r="J93">
        <f t="shared" si="16"/>
        <v>1.4685403335308506E-2</v>
      </c>
    </row>
    <row r="94" spans="1:10">
      <c r="A94" s="1">
        <v>1.032E-4</v>
      </c>
      <c r="B94">
        <v>1052.8</v>
      </c>
      <c r="C94">
        <v>87.57</v>
      </c>
      <c r="E94" s="1">
        <f t="shared" si="11"/>
        <v>73.345225293519718</v>
      </c>
      <c r="F94">
        <f t="shared" si="12"/>
        <v>1038.1432980243296</v>
      </c>
      <c r="G94">
        <f t="shared" si="13"/>
        <v>1040.7310071801403</v>
      </c>
      <c r="H94">
        <f t="shared" si="14"/>
        <v>85.95874604562438</v>
      </c>
      <c r="I94">
        <f t="shared" si="15"/>
        <v>1.1463708985429009E-2</v>
      </c>
      <c r="J94">
        <f t="shared" si="16"/>
        <v>1.8399611218175321E-2</v>
      </c>
    </row>
    <row r="95" spans="1:10">
      <c r="A95" s="1">
        <v>6.4399999999999993E-5</v>
      </c>
      <c r="B95">
        <v>661.46</v>
      </c>
      <c r="C95">
        <v>88.56</v>
      </c>
      <c r="E95" s="1">
        <f t="shared" si="11"/>
        <v>37.388306210243712</v>
      </c>
      <c r="F95">
        <f t="shared" si="12"/>
        <v>660.35938122170921</v>
      </c>
      <c r="G95">
        <f t="shared" si="13"/>
        <v>661.41696214172612</v>
      </c>
      <c r="H95">
        <f t="shared" si="14"/>
        <v>86.759480382174402</v>
      </c>
      <c r="I95">
        <f t="shared" si="15"/>
        <v>6.5064944628427237E-5</v>
      </c>
      <c r="J95">
        <f t="shared" si="16"/>
        <v>2.0331070661987354E-2</v>
      </c>
    </row>
    <row r="96" spans="1:10">
      <c r="A96" s="1">
        <v>4.0000000000000003E-5</v>
      </c>
      <c r="B96">
        <v>416.02</v>
      </c>
      <c r="C96">
        <v>89.4</v>
      </c>
      <c r="E96" s="1">
        <f t="shared" si="11"/>
        <v>17.86397451088677</v>
      </c>
      <c r="F96">
        <f t="shared" si="12"/>
        <v>415.64547091891632</v>
      </c>
      <c r="G96">
        <f t="shared" si="13"/>
        <v>416.02918056397596</v>
      </c>
      <c r="H96">
        <f t="shared" si="14"/>
        <v>87.539006442379943</v>
      </c>
      <c r="I96">
        <f t="shared" si="15"/>
        <v>2.2067602461357892E-5</v>
      </c>
      <c r="J96">
        <f t="shared" si="16"/>
        <v>2.0816482747427992E-2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6"/>
  <sheetViews>
    <sheetView workbookViewId="0">
      <selection activeCell="R1" sqref="R1:R10"/>
    </sheetView>
  </sheetViews>
  <sheetFormatPr defaultRowHeight="14.4"/>
  <cols>
    <col min="13" max="13" width="10.109375" customWidth="1"/>
  </cols>
  <sheetData>
    <row r="1" spans="1:20">
      <c r="A1" t="s">
        <v>19</v>
      </c>
      <c r="B1" t="s">
        <v>20</v>
      </c>
      <c r="C1" t="s">
        <v>21</v>
      </c>
      <c r="E1" t="s">
        <v>27</v>
      </c>
      <c r="F1" t="s">
        <v>28</v>
      </c>
      <c r="G1" t="s">
        <v>25</v>
      </c>
      <c r="H1" t="s">
        <v>24</v>
      </c>
      <c r="I1" t="s">
        <v>30</v>
      </c>
      <c r="J1" t="s">
        <v>31</v>
      </c>
      <c r="L1" t="s">
        <v>0</v>
      </c>
      <c r="M1" s="6">
        <f>10^R1</f>
        <v>114900645.06619908</v>
      </c>
      <c r="N1" t="s">
        <v>9</v>
      </c>
      <c r="O1" s="1">
        <f>10^P1</f>
        <v>1E-4</v>
      </c>
      <c r="P1">
        <v>-4</v>
      </c>
      <c r="Q1" s="1">
        <f>M1*O1</f>
        <v>11490.064506619909</v>
      </c>
      <c r="R1">
        <v>8.0603224668771816</v>
      </c>
      <c r="S1">
        <f>6/9</f>
        <v>0.66666666666666663</v>
      </c>
      <c r="T1">
        <v>5</v>
      </c>
    </row>
    <row r="2" spans="1:20">
      <c r="A2">
        <v>30000</v>
      </c>
      <c r="B2" s="1">
        <v>202700000</v>
      </c>
      <c r="C2">
        <v>21.11</v>
      </c>
      <c r="E2" s="1">
        <f t="shared" ref="E2:E65" si="0">($M$1*A2^2*$O$1^2)/(1+A2^2*$O$1^2)+($M$2*A2^2*$O$2^2)/(1+A2^2*$O$2^2)+($M$3*A2^2*$O$3^2)/(1+A2^2*$O$3^2)+($M$4*A2^2*$O$4^2)/(1+A2^2*$O$4^2)+($M$5*A2^2*$O$5^2)/(1+A2^2*$O$5^2)+($M$6*A2^2*$O$6^2)/(1+A2^2*$O$6^2)+($M$7*A2^2*$O$7^2)/(1+A2^2*$O$7^2)+($M$8*A2^2*$O$8^2)/(1+A2^2*$O$8^2)+($M$9*A2^2*$O$9^2)/(1+A2^2*$O$9^2)+($M$10*A2^2*$O$10^2)/(1+A2^2*$O$10^2)</f>
        <v>196804309.20900321</v>
      </c>
      <c r="F2">
        <f t="shared" ref="F2:F65" si="1">($M$1*A2*$O$1)/(1+A2^2*$O$1^2)+($M$2*A2*$O$2)/(1+A2^2*$O$2^2)+($M$3*A2*$O$3)/(1+A2^2*$O$3^2)+($M$4*A2*$O$4)/(1+A2^2*$O$4^2)+($M$5*A2*$O$5)/(1+A2^2*$O$5^2)+($M$6*A2*$O$6)/(1+A2^2*$O$6^2)+($M$7*A2*$O$7)/(1+A2^2*$O$7^2)+($M$8*A2*$O$8)/(1+A2^2*$O$8^2)+($M$9*A2*$O$9)/(1+A2^2*$O$9^2)+($M$10*A2*$O$10)/(1+A2^2*$O$10^2)</f>
        <v>36365513.572605975</v>
      </c>
      <c r="G2">
        <f>(E2^2+F2^2)^0.5</f>
        <v>200135920.56558046</v>
      </c>
      <c r="H2">
        <f>DEGREES(ATAN(F2/E2))</f>
        <v>10.469033474365165</v>
      </c>
      <c r="I2">
        <f>ABS((G2-B2)/B2)</f>
        <v>1.2649627204832474E-2</v>
      </c>
      <c r="J2">
        <f>ABS((H2-C2)/C2)</f>
        <v>0.50407231291496135</v>
      </c>
      <c r="L2" t="s">
        <v>1</v>
      </c>
      <c r="M2" s="6">
        <f t="shared" ref="M2:M11" si="2">10^R2</f>
        <v>54132446.18320711</v>
      </c>
      <c r="N2" t="s">
        <v>10</v>
      </c>
      <c r="O2" s="1">
        <f t="shared" ref="O2:O10" si="3">10^P2</f>
        <v>1E-3</v>
      </c>
      <c r="P2">
        <v>-3</v>
      </c>
      <c r="Q2" s="1">
        <f t="shared" ref="Q2:Q10" si="4">M2*O2</f>
        <v>54132.44618320711</v>
      </c>
      <c r="R2">
        <v>7.7334576528044305</v>
      </c>
      <c r="T2">
        <v>4</v>
      </c>
    </row>
    <row r="3" spans="1:20">
      <c r="A3">
        <v>18720</v>
      </c>
      <c r="B3" s="1">
        <v>180760000</v>
      </c>
      <c r="C3">
        <v>22.49</v>
      </c>
      <c r="E3" s="1">
        <f t="shared" si="0"/>
        <v>182691327.01946715</v>
      </c>
      <c r="F3">
        <f t="shared" si="1"/>
        <v>50784497.785183094</v>
      </c>
      <c r="G3">
        <f t="shared" ref="G3:G66" si="5">(E3^2+F3^2)^0.5</f>
        <v>189618528.05943611</v>
      </c>
      <c r="H3">
        <f t="shared" ref="H3:H66" si="6">DEGREES(ATAN(F3/E3))</f>
        <v>15.534856079647097</v>
      </c>
      <c r="I3">
        <f t="shared" ref="I3:J66" si="7">ABS((G3-B3)/B3)</f>
        <v>4.9007125799049082E-2</v>
      </c>
      <c r="J3">
        <f t="shared" si="7"/>
        <v>0.309254954217559</v>
      </c>
      <c r="L3" t="s">
        <v>2</v>
      </c>
      <c r="M3" s="6">
        <f t="shared" si="2"/>
        <v>26901635.387540296</v>
      </c>
      <c r="N3" t="s">
        <v>11</v>
      </c>
      <c r="O3" s="1">
        <f t="shared" si="3"/>
        <v>0.01</v>
      </c>
      <c r="P3">
        <v>-2</v>
      </c>
      <c r="Q3" s="1">
        <f t="shared" si="4"/>
        <v>269016.35387540294</v>
      </c>
      <c r="R3">
        <v>7.4297786821658223</v>
      </c>
      <c r="T3">
        <v>3</v>
      </c>
    </row>
    <row r="4" spans="1:20">
      <c r="A4">
        <v>11640</v>
      </c>
      <c r="B4" s="1">
        <v>158890000</v>
      </c>
      <c r="C4">
        <v>23.73</v>
      </c>
      <c r="E4" s="1">
        <f t="shared" si="0"/>
        <v>159163919.23812994</v>
      </c>
      <c r="F4">
        <f t="shared" si="1"/>
        <v>61650084.485285185</v>
      </c>
      <c r="G4">
        <f t="shared" si="5"/>
        <v>170686514.12541282</v>
      </c>
      <c r="H4">
        <f t="shared" si="6"/>
        <v>21.173232077128638</v>
      </c>
      <c r="I4">
        <f t="shared" si="7"/>
        <v>7.4243276011157544E-2</v>
      </c>
      <c r="J4">
        <f t="shared" si="7"/>
        <v>0.10774411811510165</v>
      </c>
      <c r="L4" t="s">
        <v>3</v>
      </c>
      <c r="M4" s="6">
        <f t="shared" si="2"/>
        <v>9456151.210403949</v>
      </c>
      <c r="N4" t="s">
        <v>12</v>
      </c>
      <c r="O4" s="1">
        <f t="shared" si="3"/>
        <v>0.1</v>
      </c>
      <c r="P4">
        <v>-1</v>
      </c>
      <c r="Q4" s="1">
        <f t="shared" si="4"/>
        <v>945615.121040395</v>
      </c>
      <c r="R4">
        <v>6.9757144082621139</v>
      </c>
      <c r="T4">
        <v>2</v>
      </c>
    </row>
    <row r="5" spans="1:20">
      <c r="A5">
        <v>7260</v>
      </c>
      <c r="B5" s="1">
        <v>139970000</v>
      </c>
      <c r="C5">
        <v>25.05</v>
      </c>
      <c r="E5" s="1">
        <f t="shared" si="0"/>
        <v>132099465.62434883</v>
      </c>
      <c r="F5">
        <f t="shared" si="1"/>
        <v>62327158.444611087</v>
      </c>
      <c r="G5">
        <f t="shared" si="5"/>
        <v>146064860.58603615</v>
      </c>
      <c r="H5">
        <f t="shared" si="6"/>
        <v>25.258871631750306</v>
      </c>
      <c r="I5">
        <f t="shared" si="7"/>
        <v>4.3544049339402341E-2</v>
      </c>
      <c r="J5">
        <f t="shared" si="7"/>
        <v>8.3381888922277707E-3</v>
      </c>
      <c r="L5" t="s">
        <v>4</v>
      </c>
      <c r="M5" s="6">
        <f t="shared" si="2"/>
        <v>2498350.6393037285</v>
      </c>
      <c r="N5" t="s">
        <v>13</v>
      </c>
      <c r="O5" s="1">
        <f t="shared" si="3"/>
        <v>1</v>
      </c>
      <c r="P5">
        <v>0</v>
      </c>
      <c r="Q5" s="1">
        <f t="shared" si="4"/>
        <v>2498350.6393037285</v>
      </c>
      <c r="R5">
        <v>6.3976533908147681</v>
      </c>
      <c r="T5">
        <v>1</v>
      </c>
    </row>
    <row r="6" spans="1:20">
      <c r="A6">
        <v>4518</v>
      </c>
      <c r="B6" s="1">
        <v>122020000</v>
      </c>
      <c r="C6">
        <v>26.55</v>
      </c>
      <c r="E6" s="1">
        <f t="shared" si="0"/>
        <v>110390775.20338349</v>
      </c>
      <c r="F6">
        <f t="shared" si="1"/>
        <v>55150536.982925743</v>
      </c>
      <c r="G6">
        <f t="shared" si="5"/>
        <v>123400587.43583439</v>
      </c>
      <c r="H6">
        <f t="shared" si="6"/>
        <v>26.546425209379716</v>
      </c>
      <c r="I6">
        <f t="shared" si="7"/>
        <v>1.1314435632145492E-2</v>
      </c>
      <c r="J6">
        <f t="shared" si="7"/>
        <v>1.3464371451165041E-4</v>
      </c>
      <c r="L6" t="s">
        <v>5</v>
      </c>
      <c r="M6" s="6">
        <f t="shared" si="2"/>
        <v>418816.73164071579</v>
      </c>
      <c r="N6" t="s">
        <v>14</v>
      </c>
      <c r="O6" s="1">
        <f t="shared" si="3"/>
        <v>10</v>
      </c>
      <c r="P6">
        <v>1</v>
      </c>
      <c r="Q6" s="1">
        <f t="shared" si="4"/>
        <v>4188167.316407158</v>
      </c>
      <c r="R6">
        <v>5.6220240233269747</v>
      </c>
      <c r="T6">
        <v>0</v>
      </c>
    </row>
    <row r="7" spans="1:20">
      <c r="A7">
        <v>2814</v>
      </c>
      <c r="B7" s="1">
        <v>105610000</v>
      </c>
      <c r="C7">
        <v>27.87</v>
      </c>
      <c r="E7" s="1">
        <f t="shared" si="0"/>
        <v>95781352.473617986</v>
      </c>
      <c r="F7">
        <f t="shared" si="1"/>
        <v>48029774.564373903</v>
      </c>
      <c r="G7">
        <f t="shared" si="5"/>
        <v>107149086.44678229</v>
      </c>
      <c r="H7">
        <f t="shared" si="6"/>
        <v>26.631578670273235</v>
      </c>
      <c r="I7">
        <f t="shared" si="7"/>
        <v>1.4573302213637828E-2</v>
      </c>
      <c r="J7">
        <f t="shared" si="7"/>
        <v>4.4435641540249933E-2</v>
      </c>
      <c r="L7" t="s">
        <v>6</v>
      </c>
      <c r="M7" s="6">
        <f t="shared" si="2"/>
        <v>41859.969588591121</v>
      </c>
      <c r="N7" t="s">
        <v>15</v>
      </c>
      <c r="O7" s="1">
        <f t="shared" si="3"/>
        <v>100</v>
      </c>
      <c r="P7">
        <v>2</v>
      </c>
      <c r="Q7" s="1">
        <f t="shared" si="4"/>
        <v>4185996.9588591121</v>
      </c>
      <c r="R7">
        <v>4.6217989084863778</v>
      </c>
      <c r="T7">
        <v>-1</v>
      </c>
    </row>
    <row r="8" spans="1:20">
      <c r="A8">
        <v>1752</v>
      </c>
      <c r="B8" s="1">
        <v>90975000</v>
      </c>
      <c r="C8">
        <v>29.21</v>
      </c>
      <c r="E8" s="1">
        <f t="shared" si="0"/>
        <v>83486312.886965916</v>
      </c>
      <c r="F8">
        <f t="shared" si="1"/>
        <v>44422065.414880477</v>
      </c>
      <c r="G8">
        <f t="shared" si="5"/>
        <v>94568939.59003818</v>
      </c>
      <c r="H8">
        <f t="shared" si="6"/>
        <v>28.016907167799314</v>
      </c>
      <c r="I8">
        <f t="shared" si="7"/>
        <v>3.9504694586844524E-2</v>
      </c>
      <c r="J8">
        <f t="shared" si="7"/>
        <v>4.0845355433094387E-2</v>
      </c>
      <c r="L8" t="s">
        <v>7</v>
      </c>
      <c r="M8" s="6">
        <f t="shared" si="2"/>
        <v>4698.1932602781153</v>
      </c>
      <c r="N8" t="s">
        <v>16</v>
      </c>
      <c r="O8" s="1">
        <f t="shared" si="3"/>
        <v>1000</v>
      </c>
      <c r="P8">
        <v>3</v>
      </c>
      <c r="Q8" s="1">
        <f t="shared" si="4"/>
        <v>4698193.260278115</v>
      </c>
      <c r="R8">
        <v>3.6719308775216342</v>
      </c>
      <c r="T8">
        <v>-2</v>
      </c>
    </row>
    <row r="9" spans="1:20">
      <c r="A9">
        <v>1092</v>
      </c>
      <c r="B9" s="1">
        <v>77799000</v>
      </c>
      <c r="C9">
        <v>30.57</v>
      </c>
      <c r="E9" s="1">
        <f t="shared" si="0"/>
        <v>69893363.273319006</v>
      </c>
      <c r="F9">
        <f t="shared" si="1"/>
        <v>41892973.955275863</v>
      </c>
      <c r="G9">
        <f t="shared" si="5"/>
        <v>81486830.202638015</v>
      </c>
      <c r="H9">
        <f t="shared" si="6"/>
        <v>30.93780407511543</v>
      </c>
      <c r="I9">
        <f t="shared" si="7"/>
        <v>4.7402025766886659E-2</v>
      </c>
      <c r="J9">
        <f t="shared" si="7"/>
        <v>1.2031536641001959E-2</v>
      </c>
      <c r="L9" t="s">
        <v>8</v>
      </c>
      <c r="M9" s="6">
        <f t="shared" si="2"/>
        <v>143.64657650568415</v>
      </c>
      <c r="N9" t="s">
        <v>17</v>
      </c>
      <c r="O9" s="1">
        <f t="shared" si="3"/>
        <v>10000</v>
      </c>
      <c r="P9">
        <v>4</v>
      </c>
      <c r="Q9" s="1">
        <f t="shared" si="4"/>
        <v>1436465.7650568415</v>
      </c>
      <c r="R9">
        <v>2.1572952800153495</v>
      </c>
      <c r="T9">
        <v>-3</v>
      </c>
    </row>
    <row r="10" spans="1:20">
      <c r="A10">
        <v>678</v>
      </c>
      <c r="B10" s="1">
        <v>65991000</v>
      </c>
      <c r="C10">
        <v>32.1</v>
      </c>
      <c r="E10" s="1">
        <f t="shared" si="0"/>
        <v>56320005.08024691</v>
      </c>
      <c r="F10">
        <f t="shared" si="1"/>
        <v>36924780.315833718</v>
      </c>
      <c r="G10">
        <f t="shared" si="5"/>
        <v>67345247.594849765</v>
      </c>
      <c r="H10">
        <f t="shared" si="6"/>
        <v>33.249834195348484</v>
      </c>
      <c r="I10">
        <f t="shared" si="7"/>
        <v>2.052170136609182E-2</v>
      </c>
      <c r="J10">
        <f t="shared" si="7"/>
        <v>3.5820379917398205E-2</v>
      </c>
      <c r="L10" t="s">
        <v>23</v>
      </c>
      <c r="M10" s="6">
        <f t="shared" si="2"/>
        <v>7.0515242321152609</v>
      </c>
      <c r="N10" t="s">
        <v>22</v>
      </c>
      <c r="O10" s="1">
        <f t="shared" si="3"/>
        <v>100000</v>
      </c>
      <c r="P10">
        <v>5</v>
      </c>
      <c r="Q10" s="1">
        <f t="shared" si="4"/>
        <v>705152.42321152613</v>
      </c>
      <c r="R10">
        <v>0.84828300267190804</v>
      </c>
      <c r="T10">
        <v>-4</v>
      </c>
    </row>
    <row r="11" spans="1:20">
      <c r="A11">
        <v>424.2</v>
      </c>
      <c r="B11" s="1">
        <v>55544000</v>
      </c>
      <c r="C11">
        <v>33.619999999999997</v>
      </c>
      <c r="E11" s="1">
        <f t="shared" si="0"/>
        <v>46361881.736344866</v>
      </c>
      <c r="F11">
        <f t="shared" si="1"/>
        <v>30563028.27268979</v>
      </c>
      <c r="G11">
        <f t="shared" si="5"/>
        <v>55529476.634775363</v>
      </c>
      <c r="H11">
        <f t="shared" si="6"/>
        <v>33.393969986285512</v>
      </c>
      <c r="I11">
        <f t="shared" si="7"/>
        <v>2.6147496083532139E-4</v>
      </c>
      <c r="J11">
        <f t="shared" si="7"/>
        <v>6.7230819070340656E-3</v>
      </c>
      <c r="M11" s="6">
        <f t="shared" si="2"/>
        <v>1</v>
      </c>
    </row>
    <row r="12" spans="1:20">
      <c r="A12">
        <v>264.60000000000002</v>
      </c>
      <c r="B12" s="1">
        <v>46441000</v>
      </c>
      <c r="C12">
        <v>35.35</v>
      </c>
      <c r="E12" s="1">
        <f t="shared" si="0"/>
        <v>39568375.240718104</v>
      </c>
      <c r="F12">
        <f t="shared" si="1"/>
        <v>25687096.595144507</v>
      </c>
      <c r="G12">
        <f t="shared" si="5"/>
        <v>47175027.829123303</v>
      </c>
      <c r="H12">
        <f t="shared" si="6"/>
        <v>32.990927635641313</v>
      </c>
      <c r="I12">
        <f t="shared" si="7"/>
        <v>1.5805599128427539E-2</v>
      </c>
      <c r="J12">
        <f t="shared" si="7"/>
        <v>6.6734720349609283E-2</v>
      </c>
      <c r="L12" t="s">
        <v>29</v>
      </c>
      <c r="M12" s="9">
        <f>SUM(I2:I96)+SUM(J2:J96)</f>
        <v>7.6813871527869981</v>
      </c>
    </row>
    <row r="13" spans="1:20">
      <c r="A13">
        <v>164.4</v>
      </c>
      <c r="B13" s="1">
        <v>38480000</v>
      </c>
      <c r="C13">
        <v>36.909999999999997</v>
      </c>
      <c r="E13" s="1">
        <f t="shared" si="0"/>
        <v>33476973.409481548</v>
      </c>
      <c r="F13">
        <f t="shared" si="1"/>
        <v>23086377.081763286</v>
      </c>
      <c r="G13">
        <f t="shared" si="5"/>
        <v>40665569.655674316</v>
      </c>
      <c r="H13">
        <f t="shared" si="6"/>
        <v>34.590907534140406</v>
      </c>
      <c r="I13">
        <f t="shared" si="7"/>
        <v>5.6797548224384514E-2</v>
      </c>
      <c r="J13">
        <f t="shared" si="7"/>
        <v>6.2831006931985664E-2</v>
      </c>
    </row>
    <row r="14" spans="1:20">
      <c r="A14">
        <v>102.6</v>
      </c>
      <c r="B14" s="1">
        <v>31642000</v>
      </c>
      <c r="C14">
        <v>38.619999999999997</v>
      </c>
      <c r="E14" s="1">
        <f t="shared" si="0"/>
        <v>26702796.715349272</v>
      </c>
      <c r="F14">
        <f t="shared" si="1"/>
        <v>21059016.671162374</v>
      </c>
      <c r="G14">
        <f t="shared" si="5"/>
        <v>34007668.77599173</v>
      </c>
      <c r="H14">
        <f t="shared" si="6"/>
        <v>38.260887893700158</v>
      </c>
      <c r="I14">
        <f t="shared" si="7"/>
        <v>7.4763566651656982E-2</v>
      </c>
      <c r="J14">
        <f t="shared" si="7"/>
        <v>9.2986045132014434E-3</v>
      </c>
    </row>
    <row r="15" spans="1:20">
      <c r="A15">
        <v>64.2</v>
      </c>
      <c r="B15" s="1">
        <v>25862000</v>
      </c>
      <c r="C15">
        <v>40.36</v>
      </c>
      <c r="E15" s="1">
        <f t="shared" si="0"/>
        <v>20274060.561323423</v>
      </c>
      <c r="F15">
        <f t="shared" si="1"/>
        <v>17906324.862749361</v>
      </c>
      <c r="G15">
        <f t="shared" si="5"/>
        <v>27049473.224714115</v>
      </c>
      <c r="H15">
        <f t="shared" si="6"/>
        <v>41.451378034326169</v>
      </c>
      <c r="I15">
        <f t="shared" si="7"/>
        <v>4.5915753797622583E-2</v>
      </c>
      <c r="J15">
        <f t="shared" si="7"/>
        <v>2.7041081128002211E-2</v>
      </c>
    </row>
    <row r="16" spans="1:20">
      <c r="A16">
        <v>39.840000000000003</v>
      </c>
      <c r="B16" s="1">
        <v>21018000</v>
      </c>
      <c r="C16">
        <v>42.15</v>
      </c>
      <c r="E16" s="1">
        <f t="shared" si="0"/>
        <v>15630607.336649042</v>
      </c>
      <c r="F16">
        <f t="shared" si="1"/>
        <v>14157069.443709504</v>
      </c>
      <c r="G16">
        <f t="shared" si="5"/>
        <v>21088824.076901969</v>
      </c>
      <c r="H16">
        <f t="shared" si="6"/>
        <v>42.167998812410609</v>
      </c>
      <c r="I16">
        <f t="shared" si="7"/>
        <v>3.369686787609124E-3</v>
      </c>
      <c r="J16">
        <f t="shared" si="7"/>
        <v>4.2701808803345903E-4</v>
      </c>
    </row>
    <row r="17" spans="1:10">
      <c r="A17">
        <v>24.84</v>
      </c>
      <c r="B17" s="1">
        <v>17044000</v>
      </c>
      <c r="C17">
        <v>43.95</v>
      </c>
      <c r="E17" s="1">
        <f t="shared" si="0"/>
        <v>12694697.207002738</v>
      </c>
      <c r="F17">
        <f t="shared" si="1"/>
        <v>11301265.301544223</v>
      </c>
      <c r="G17">
        <f t="shared" si="5"/>
        <v>16996291.789486628</v>
      </c>
      <c r="H17">
        <f t="shared" si="6"/>
        <v>41.676598861041519</v>
      </c>
      <c r="I17">
        <f t="shared" si="7"/>
        <v>2.7991205417373841E-3</v>
      </c>
      <c r="J17">
        <f t="shared" si="7"/>
        <v>5.1726988372206677E-2</v>
      </c>
    </row>
    <row r="18" spans="1:10">
      <c r="A18">
        <v>15.48</v>
      </c>
      <c r="B18" s="1">
        <v>13845000</v>
      </c>
      <c r="C18">
        <v>45.73</v>
      </c>
      <c r="E18" s="1">
        <f t="shared" si="0"/>
        <v>10268182.669773413</v>
      </c>
      <c r="F18">
        <f t="shared" si="1"/>
        <v>9556022.2202516254</v>
      </c>
      <c r="G18">
        <f t="shared" si="5"/>
        <v>14026871.925478533</v>
      </c>
      <c r="H18">
        <f t="shared" si="6"/>
        <v>42.942603538395169</v>
      </c>
      <c r="I18">
        <f t="shared" si="7"/>
        <v>1.3136289308669766E-2</v>
      </c>
      <c r="J18">
        <f t="shared" si="7"/>
        <v>6.0953344885301304E-2</v>
      </c>
    </row>
    <row r="19" spans="1:10">
      <c r="A19">
        <v>9.66</v>
      </c>
      <c r="B19" s="1">
        <v>11127000</v>
      </c>
      <c r="C19">
        <v>47.58</v>
      </c>
      <c r="E19" s="1">
        <f t="shared" si="0"/>
        <v>7755803.3809020463</v>
      </c>
      <c r="F19">
        <f t="shared" si="1"/>
        <v>8194050.3145187367</v>
      </c>
      <c r="G19">
        <f t="shared" si="5"/>
        <v>11282506.221583759</v>
      </c>
      <c r="H19">
        <f t="shared" si="6"/>
        <v>46.573894286128272</v>
      </c>
      <c r="I19">
        <f t="shared" si="7"/>
        <v>1.3975574870473569E-2</v>
      </c>
      <c r="J19">
        <f t="shared" si="7"/>
        <v>2.1145559349973225E-2</v>
      </c>
    </row>
    <row r="20" spans="1:10">
      <c r="A20">
        <v>6</v>
      </c>
      <c r="B20" s="1">
        <v>8869400</v>
      </c>
      <c r="C20">
        <v>49.44</v>
      </c>
      <c r="E20" s="1">
        <f t="shared" si="0"/>
        <v>5497824.2243214082</v>
      </c>
      <c r="F20">
        <f t="shared" si="1"/>
        <v>6586049.8109725462</v>
      </c>
      <c r="G20">
        <f t="shared" si="5"/>
        <v>8579167.984959079</v>
      </c>
      <c r="H20">
        <f t="shared" si="6"/>
        <v>50.14594839052495</v>
      </c>
      <c r="I20">
        <f t="shared" si="7"/>
        <v>3.27228465331275E-2</v>
      </c>
      <c r="J20">
        <f t="shared" si="7"/>
        <v>1.427889139411311E-2</v>
      </c>
    </row>
    <row r="21" spans="1:10">
      <c r="A21">
        <v>1250</v>
      </c>
      <c r="B21" s="1">
        <v>87343000</v>
      </c>
      <c r="C21">
        <v>30.63</v>
      </c>
      <c r="E21" s="1">
        <f t="shared" si="0"/>
        <v>73925271.858403191</v>
      </c>
      <c r="F21">
        <f t="shared" si="1"/>
        <v>42763810.839230232</v>
      </c>
      <c r="G21">
        <f t="shared" si="5"/>
        <v>85403099.10554935</v>
      </c>
      <c r="H21">
        <f t="shared" si="6"/>
        <v>30.048243864331333</v>
      </c>
      <c r="I21">
        <f t="shared" si="7"/>
        <v>2.2210147286567321E-2</v>
      </c>
      <c r="J21">
        <f t="shared" si="7"/>
        <v>1.8993017814843815E-2</v>
      </c>
    </row>
    <row r="22" spans="1:10">
      <c r="A22">
        <v>780</v>
      </c>
      <c r="B22" s="1">
        <v>73570000</v>
      </c>
      <c r="C22">
        <v>32.31</v>
      </c>
      <c r="E22" s="1">
        <f t="shared" si="0"/>
        <v>60056274.681097835</v>
      </c>
      <c r="F22">
        <f t="shared" si="1"/>
        <v>38677425.416960493</v>
      </c>
      <c r="G22">
        <f t="shared" si="5"/>
        <v>71433181.12373279</v>
      </c>
      <c r="H22">
        <f t="shared" si="6"/>
        <v>32.782334019038693</v>
      </c>
      <c r="I22">
        <f t="shared" si="7"/>
        <v>2.904470404060364E-2</v>
      </c>
      <c r="J22">
        <f t="shared" si="7"/>
        <v>1.4618818292748085E-2</v>
      </c>
    </row>
    <row r="23" spans="1:10">
      <c r="A23">
        <v>485</v>
      </c>
      <c r="B23" s="1">
        <v>61728000</v>
      </c>
      <c r="C23">
        <v>33.82</v>
      </c>
      <c r="E23" s="1">
        <f t="shared" si="0"/>
        <v>48798746.241128042</v>
      </c>
      <c r="F23">
        <f t="shared" si="1"/>
        <v>32334889.772042654</v>
      </c>
      <c r="G23">
        <f t="shared" si="5"/>
        <v>58539411.777674675</v>
      </c>
      <c r="H23">
        <f t="shared" si="6"/>
        <v>33.529140739291435</v>
      </c>
      <c r="I23">
        <f t="shared" si="7"/>
        <v>5.1655459796612964E-2</v>
      </c>
      <c r="J23">
        <f t="shared" si="7"/>
        <v>8.6002146868292481E-3</v>
      </c>
    </row>
    <row r="24" spans="1:10">
      <c r="A24">
        <v>302.5</v>
      </c>
      <c r="B24" s="1">
        <v>51425000</v>
      </c>
      <c r="C24">
        <v>35.32</v>
      </c>
      <c r="E24" s="1">
        <f t="shared" si="0"/>
        <v>41304298.664569125</v>
      </c>
      <c r="F24">
        <f t="shared" si="1"/>
        <v>26812477.322507177</v>
      </c>
      <c r="G24">
        <f t="shared" si="5"/>
        <v>49243822.23530063</v>
      </c>
      <c r="H24">
        <f t="shared" si="6"/>
        <v>32.989414620504867</v>
      </c>
      <c r="I24">
        <f t="shared" si="7"/>
        <v>4.2414735336886139E-2</v>
      </c>
      <c r="J24">
        <f t="shared" si="7"/>
        <v>6.5984863519114756E-2</v>
      </c>
    </row>
    <row r="25" spans="1:10">
      <c r="A25">
        <v>188.25</v>
      </c>
      <c r="B25" s="1">
        <v>42627000</v>
      </c>
      <c r="C25">
        <v>36.86</v>
      </c>
      <c r="E25" s="1">
        <f t="shared" si="0"/>
        <v>35267874.28192725</v>
      </c>
      <c r="F25">
        <f t="shared" si="1"/>
        <v>23663656.901641928</v>
      </c>
      <c r="G25">
        <f t="shared" si="5"/>
        <v>42471067.967787802</v>
      </c>
      <c r="H25">
        <f t="shared" si="6"/>
        <v>33.86039385691484</v>
      </c>
      <c r="I25">
        <f t="shared" si="7"/>
        <v>3.658057855636047E-3</v>
      </c>
      <c r="J25">
        <f t="shared" si="7"/>
        <v>8.1378354397318498E-2</v>
      </c>
    </row>
    <row r="26" spans="1:10">
      <c r="A26">
        <v>117.25</v>
      </c>
      <c r="B26" s="1">
        <v>35022000</v>
      </c>
      <c r="C26">
        <v>38.340000000000003</v>
      </c>
      <c r="E26" s="1">
        <f t="shared" si="0"/>
        <v>28674917.335764758</v>
      </c>
      <c r="F26">
        <f t="shared" si="1"/>
        <v>21712594.950027529</v>
      </c>
      <c r="G26">
        <f t="shared" si="5"/>
        <v>35967869.879614823</v>
      </c>
      <c r="H26">
        <f t="shared" si="6"/>
        <v>37.132938822915719</v>
      </c>
      <c r="I26">
        <f t="shared" si="7"/>
        <v>2.7007877323248889E-2</v>
      </c>
      <c r="J26">
        <f t="shared" si="7"/>
        <v>3.1483077127915607E-2</v>
      </c>
    </row>
    <row r="27" spans="1:10">
      <c r="A27">
        <v>73</v>
      </c>
      <c r="B27" s="1">
        <v>28537000</v>
      </c>
      <c r="C27">
        <v>39.979999999999997</v>
      </c>
      <c r="E27" s="1">
        <f t="shared" si="0"/>
        <v>21890575.757920489</v>
      </c>
      <c r="F27">
        <f t="shared" si="1"/>
        <v>18886890.213899322</v>
      </c>
      <c r="G27">
        <f t="shared" si="5"/>
        <v>28912141.549272034</v>
      </c>
      <c r="H27">
        <f t="shared" si="6"/>
        <v>40.787176832680046</v>
      </c>
      <c r="I27">
        <f t="shared" si="7"/>
        <v>1.31457949073846E-2</v>
      </c>
      <c r="J27">
        <f t="shared" si="7"/>
        <v>2.0189515574788632E-2</v>
      </c>
    </row>
    <row r="28" spans="1:10">
      <c r="A28">
        <v>45.5</v>
      </c>
      <c r="B28" s="1">
        <v>23125000</v>
      </c>
      <c r="C28">
        <v>41.55</v>
      </c>
      <c r="E28" s="1">
        <f t="shared" si="0"/>
        <v>16711397.879310124</v>
      </c>
      <c r="F28">
        <f t="shared" si="1"/>
        <v>15159887.187470179</v>
      </c>
      <c r="G28">
        <f t="shared" si="5"/>
        <v>22563089.296845708</v>
      </c>
      <c r="H28">
        <f t="shared" si="6"/>
        <v>42.213011867032975</v>
      </c>
      <c r="I28">
        <f t="shared" si="7"/>
        <v>2.4298841217482894E-2</v>
      </c>
      <c r="J28">
        <f t="shared" si="7"/>
        <v>1.5956964308856268E-2</v>
      </c>
    </row>
    <row r="29" spans="1:10">
      <c r="A29">
        <v>28.25</v>
      </c>
      <c r="B29" s="1">
        <v>18586000</v>
      </c>
      <c r="C29">
        <v>43.26</v>
      </c>
      <c r="E29" s="1">
        <f t="shared" si="0"/>
        <v>13396273.264713887</v>
      </c>
      <c r="F29">
        <f t="shared" si="1"/>
        <v>11955055.29046873</v>
      </c>
      <c r="G29">
        <f t="shared" si="5"/>
        <v>17955040.63991648</v>
      </c>
      <c r="H29">
        <f t="shared" si="6"/>
        <v>41.746248607658224</v>
      </c>
      <c r="I29">
        <f t="shared" si="7"/>
        <v>3.3948098573308966E-2</v>
      </c>
      <c r="J29">
        <f t="shared" si="7"/>
        <v>3.4991941570544943E-2</v>
      </c>
    </row>
    <row r="30" spans="1:10">
      <c r="A30">
        <v>17.675000000000001</v>
      </c>
      <c r="B30" s="1">
        <v>14790000</v>
      </c>
      <c r="C30">
        <v>45</v>
      </c>
      <c r="E30" s="1">
        <f t="shared" si="0"/>
        <v>10951344.809862668</v>
      </c>
      <c r="F30">
        <f t="shared" si="1"/>
        <v>9966434.4327497724</v>
      </c>
      <c r="G30">
        <f t="shared" si="5"/>
        <v>14807490.281840682</v>
      </c>
      <c r="H30">
        <f t="shared" si="6"/>
        <v>42.30422813038296</v>
      </c>
      <c r="I30">
        <f t="shared" si="7"/>
        <v>1.1825748370981764E-3</v>
      </c>
      <c r="J30">
        <f t="shared" si="7"/>
        <v>5.990604154704534E-2</v>
      </c>
    </row>
    <row r="31" spans="1:10">
      <c r="A31">
        <v>11.025</v>
      </c>
      <c r="B31" s="1">
        <v>11678000</v>
      </c>
      <c r="C31">
        <v>46.81</v>
      </c>
      <c r="E31" s="1">
        <f t="shared" si="0"/>
        <v>8461222.3232423458</v>
      </c>
      <c r="F31">
        <f t="shared" si="1"/>
        <v>8587952.9026957825</v>
      </c>
      <c r="G31">
        <f t="shared" si="5"/>
        <v>12055920.46515966</v>
      </c>
      <c r="H31">
        <f t="shared" si="6"/>
        <v>45.425885329527397</v>
      </c>
      <c r="I31">
        <f t="shared" si="7"/>
        <v>3.2361745603670167E-2</v>
      </c>
      <c r="J31">
        <f t="shared" si="7"/>
        <v>2.9568781680679463E-2</v>
      </c>
    </row>
    <row r="32" spans="1:10">
      <c r="A32">
        <v>6.85</v>
      </c>
      <c r="B32" s="1">
        <v>9140900</v>
      </c>
      <c r="C32">
        <v>48.67</v>
      </c>
      <c r="E32" s="1">
        <f t="shared" si="0"/>
        <v>6059889.3272844693</v>
      </c>
      <c r="F32">
        <f t="shared" si="1"/>
        <v>7055701.2765466915</v>
      </c>
      <c r="G32">
        <f t="shared" si="5"/>
        <v>9300816.0482185017</v>
      </c>
      <c r="H32">
        <f t="shared" si="6"/>
        <v>49.341898442108715</v>
      </c>
      <c r="I32">
        <f t="shared" si="7"/>
        <v>1.7494562703727394E-2</v>
      </c>
      <c r="J32">
        <f t="shared" si="7"/>
        <v>1.3805186811356335E-2</v>
      </c>
    </row>
    <row r="33" spans="1:10">
      <c r="A33">
        <v>4.2750000000000004</v>
      </c>
      <c r="B33" s="1">
        <v>7079200</v>
      </c>
      <c r="C33">
        <v>50.57</v>
      </c>
      <c r="E33" s="1">
        <f t="shared" si="0"/>
        <v>4345258.6007307107</v>
      </c>
      <c r="F33">
        <f t="shared" si="1"/>
        <v>5410328.3564805994</v>
      </c>
      <c r="G33">
        <f t="shared" si="5"/>
        <v>6939230.881889021</v>
      </c>
      <c r="H33">
        <f t="shared" si="6"/>
        <v>51.230611013210584</v>
      </c>
      <c r="I33">
        <f t="shared" si="7"/>
        <v>1.9771883561840176E-2</v>
      </c>
      <c r="J33">
        <f t="shared" si="7"/>
        <v>1.3063298659493456E-2</v>
      </c>
    </row>
    <row r="34" spans="1:10">
      <c r="A34">
        <v>2.6749999999999998</v>
      </c>
      <c r="B34" s="1">
        <v>5413800</v>
      </c>
      <c r="C34">
        <v>52.54</v>
      </c>
      <c r="E34" s="1">
        <f t="shared" si="0"/>
        <v>3308049.7994304784</v>
      </c>
      <c r="F34">
        <f t="shared" si="1"/>
        <v>4090486.1277588918</v>
      </c>
      <c r="G34">
        <f t="shared" si="5"/>
        <v>5260729.059446035</v>
      </c>
      <c r="H34">
        <f t="shared" si="6"/>
        <v>51.036908047761024</v>
      </c>
      <c r="I34">
        <f t="shared" si="7"/>
        <v>2.8274214147911828E-2</v>
      </c>
      <c r="J34">
        <f t="shared" si="7"/>
        <v>2.8608525927654647E-2</v>
      </c>
    </row>
    <row r="35" spans="1:10">
      <c r="A35">
        <v>1.66</v>
      </c>
      <c r="B35" s="1">
        <v>4094500</v>
      </c>
      <c r="C35">
        <v>54.55</v>
      </c>
      <c r="E35" s="1">
        <f t="shared" si="0"/>
        <v>2558276.1055889148</v>
      </c>
      <c r="F35">
        <f t="shared" si="1"/>
        <v>3212684.2626437978</v>
      </c>
      <c r="G35">
        <f t="shared" si="5"/>
        <v>4106837.8107573604</v>
      </c>
      <c r="H35">
        <f t="shared" si="6"/>
        <v>51.469519570115708</v>
      </c>
      <c r="I35">
        <f t="shared" si="7"/>
        <v>3.0132643197851804E-3</v>
      </c>
      <c r="J35">
        <f t="shared" si="7"/>
        <v>5.6470768650491103E-2</v>
      </c>
    </row>
    <row r="36" spans="1:10">
      <c r="A36">
        <v>1.0349999999999999</v>
      </c>
      <c r="B36" s="1">
        <v>3047600</v>
      </c>
      <c r="C36">
        <v>56.61</v>
      </c>
      <c r="E36" s="1">
        <f t="shared" si="0"/>
        <v>1856943.6523755514</v>
      </c>
      <c r="F36">
        <f t="shared" si="1"/>
        <v>2603596.5070078769</v>
      </c>
      <c r="G36">
        <f t="shared" si="5"/>
        <v>3197960.990913033</v>
      </c>
      <c r="H36">
        <f t="shared" si="6"/>
        <v>54.502679264061825</v>
      </c>
      <c r="I36">
        <f t="shared" si="7"/>
        <v>4.9337508502767101E-2</v>
      </c>
      <c r="J36">
        <f t="shared" si="7"/>
        <v>3.722523822536962E-2</v>
      </c>
    </row>
    <row r="37" spans="1:10">
      <c r="A37">
        <v>0.64500000000000002</v>
      </c>
      <c r="B37" s="1">
        <v>2232100</v>
      </c>
      <c r="C37">
        <v>58.68</v>
      </c>
      <c r="E37" s="1">
        <f t="shared" si="0"/>
        <v>1230013.6833278555</v>
      </c>
      <c r="F37">
        <f t="shared" si="1"/>
        <v>2025294.2837622401</v>
      </c>
      <c r="G37">
        <f t="shared" si="5"/>
        <v>2369546.496064967</v>
      </c>
      <c r="H37">
        <f t="shared" si="6"/>
        <v>58.728605852532766</v>
      </c>
      <c r="I37">
        <f t="shared" si="7"/>
        <v>6.1577212519585596E-2</v>
      </c>
      <c r="J37">
        <f t="shared" si="7"/>
        <v>8.2832059530958408E-4</v>
      </c>
    </row>
    <row r="38" spans="1:10">
      <c r="A38">
        <v>0.40250000000000002</v>
      </c>
      <c r="B38" s="1">
        <v>1634300</v>
      </c>
      <c r="C38">
        <v>60.64</v>
      </c>
      <c r="E38" s="1">
        <f t="shared" si="0"/>
        <v>805208.98963801679</v>
      </c>
      <c r="F38">
        <f t="shared" si="1"/>
        <v>1479128.2327834147</v>
      </c>
      <c r="G38">
        <f t="shared" si="5"/>
        <v>1684096.7448489601</v>
      </c>
      <c r="H38">
        <f t="shared" si="6"/>
        <v>61.436976700933627</v>
      </c>
      <c r="I38">
        <f t="shared" si="7"/>
        <v>3.0469769839662288E-2</v>
      </c>
      <c r="J38">
        <f t="shared" si="7"/>
        <v>1.3142755622256376E-2</v>
      </c>
    </row>
    <row r="39" spans="1:10">
      <c r="A39">
        <v>0.25</v>
      </c>
      <c r="B39" s="1">
        <v>1196200</v>
      </c>
      <c r="C39">
        <v>62.53</v>
      </c>
      <c r="E39" s="1">
        <f t="shared" si="0"/>
        <v>560730.61796006304</v>
      </c>
      <c r="F39">
        <f t="shared" si="1"/>
        <v>1053872.7612640634</v>
      </c>
      <c r="G39">
        <f t="shared" si="5"/>
        <v>1193761.5435472094</v>
      </c>
      <c r="H39">
        <f t="shared" si="6"/>
        <v>61.984043385715083</v>
      </c>
      <c r="I39">
        <f t="shared" si="7"/>
        <v>2.0385023012795917E-3</v>
      </c>
      <c r="J39">
        <f t="shared" si="7"/>
        <v>8.7311148934098564E-3</v>
      </c>
    </row>
    <row r="40" spans="1:10">
      <c r="A40">
        <v>50</v>
      </c>
      <c r="B40" s="1">
        <v>25510000</v>
      </c>
      <c r="C40">
        <v>43.52</v>
      </c>
      <c r="E40" s="1">
        <f t="shared" si="0"/>
        <v>17573521.854408152</v>
      </c>
      <c r="F40">
        <f t="shared" si="1"/>
        <v>15904299.393433686</v>
      </c>
      <c r="G40">
        <f t="shared" si="5"/>
        <v>23701801.821029052</v>
      </c>
      <c r="H40">
        <f t="shared" si="6"/>
        <v>42.145565004369239</v>
      </c>
      <c r="I40">
        <f t="shared" si="7"/>
        <v>7.088193567114652E-2</v>
      </c>
      <c r="J40">
        <f t="shared" si="7"/>
        <v>3.1581686480486315E-2</v>
      </c>
    </row>
    <row r="41" spans="1:10">
      <c r="A41">
        <v>31.2</v>
      </c>
      <c r="B41" s="1">
        <v>20524000</v>
      </c>
      <c r="C41">
        <v>45.03</v>
      </c>
      <c r="E41" s="1">
        <f t="shared" si="0"/>
        <v>13976710.932601076</v>
      </c>
      <c r="F41">
        <f t="shared" si="1"/>
        <v>12524347.17679823</v>
      </c>
      <c r="G41">
        <f t="shared" si="5"/>
        <v>18767197.998062052</v>
      </c>
      <c r="H41">
        <f t="shared" si="6"/>
        <v>41.863100627058209</v>
      </c>
      <c r="I41">
        <f t="shared" si="7"/>
        <v>8.5597446985867673E-2</v>
      </c>
      <c r="J41">
        <f t="shared" si="7"/>
        <v>7.0328655850361799E-2</v>
      </c>
    </row>
    <row r="42" spans="1:10">
      <c r="A42">
        <v>19.399999999999999</v>
      </c>
      <c r="B42" s="1">
        <v>16224000</v>
      </c>
      <c r="C42">
        <v>46.64</v>
      </c>
      <c r="E42" s="1">
        <f t="shared" si="0"/>
        <v>11424855.442789186</v>
      </c>
      <c r="F42">
        <f t="shared" si="1"/>
        <v>10283988.500602353</v>
      </c>
      <c r="G42">
        <f t="shared" si="5"/>
        <v>15371653.826740671</v>
      </c>
      <c r="H42">
        <f t="shared" si="6"/>
        <v>41.991696880363499</v>
      </c>
      <c r="I42">
        <f t="shared" si="7"/>
        <v>5.2536130008587839E-2</v>
      </c>
      <c r="J42">
        <f t="shared" si="7"/>
        <v>9.9663445961331518E-2</v>
      </c>
    </row>
    <row r="43" spans="1:10">
      <c r="A43">
        <v>12.1</v>
      </c>
      <c r="B43" s="1">
        <v>12687000</v>
      </c>
      <c r="C43">
        <v>48.28</v>
      </c>
      <c r="E43" s="1">
        <f t="shared" si="0"/>
        <v>8961758.5848822687</v>
      </c>
      <c r="F43">
        <f t="shared" si="1"/>
        <v>8854091.8229448702</v>
      </c>
      <c r="G43">
        <f t="shared" si="5"/>
        <v>12597938.678325525</v>
      </c>
      <c r="H43">
        <f t="shared" si="6"/>
        <v>44.653747880990856</v>
      </c>
      <c r="I43">
        <f t="shared" si="7"/>
        <v>7.0198882063904344E-3</v>
      </c>
      <c r="J43">
        <f t="shared" si="7"/>
        <v>7.5108784569369189E-2</v>
      </c>
    </row>
    <row r="44" spans="1:10">
      <c r="A44">
        <v>7.53</v>
      </c>
      <c r="B44" s="1">
        <v>9824600</v>
      </c>
      <c r="C44">
        <v>49.99</v>
      </c>
      <c r="E44" s="1">
        <f t="shared" si="0"/>
        <v>6496941.6493364237</v>
      </c>
      <c r="F44">
        <f t="shared" si="1"/>
        <v>7384035.2761310916</v>
      </c>
      <c r="G44">
        <f t="shared" si="5"/>
        <v>9835356.0054545384</v>
      </c>
      <c r="H44">
        <f t="shared" si="6"/>
        <v>48.656637136324299</v>
      </c>
      <c r="I44">
        <f t="shared" si="7"/>
        <v>1.0948033970378836E-3</v>
      </c>
      <c r="J44">
        <f t="shared" si="7"/>
        <v>2.6672591791872428E-2</v>
      </c>
    </row>
    <row r="45" spans="1:10">
      <c r="A45">
        <v>4.6900000000000004</v>
      </c>
      <c r="B45" s="1">
        <v>7530700</v>
      </c>
      <c r="C45">
        <v>51.72</v>
      </c>
      <c r="E45" s="1">
        <f t="shared" si="0"/>
        <v>4620262.3557206914</v>
      </c>
      <c r="F45">
        <f t="shared" si="1"/>
        <v>5720539.1931258636</v>
      </c>
      <c r="G45">
        <f t="shared" si="5"/>
        <v>7353325.2951150481</v>
      </c>
      <c r="H45">
        <f t="shared" si="6"/>
        <v>51.073505947534393</v>
      </c>
      <c r="I45">
        <f t="shared" si="7"/>
        <v>2.3553548127657711E-2</v>
      </c>
      <c r="J45">
        <f t="shared" si="7"/>
        <v>1.2499885005135455E-2</v>
      </c>
    </row>
    <row r="46" spans="1:10">
      <c r="A46">
        <v>2.92</v>
      </c>
      <c r="B46" s="1">
        <v>5718200</v>
      </c>
      <c r="C46">
        <v>53.5</v>
      </c>
      <c r="E46" s="1">
        <f t="shared" si="0"/>
        <v>3467443.4071209203</v>
      </c>
      <c r="F46">
        <f t="shared" si="1"/>
        <v>4300994.3318908252</v>
      </c>
      <c r="G46">
        <f t="shared" si="5"/>
        <v>5524646.2352392608</v>
      </c>
      <c r="H46">
        <f t="shared" si="6"/>
        <v>51.124387030659527</v>
      </c>
      <c r="I46">
        <f t="shared" si="7"/>
        <v>3.3848722458245453E-2</v>
      </c>
      <c r="J46">
        <f t="shared" si="7"/>
        <v>4.4403980735335948E-2</v>
      </c>
    </row>
    <row r="47" spans="1:10">
      <c r="A47">
        <v>1.82</v>
      </c>
      <c r="B47" s="1">
        <v>4298600</v>
      </c>
      <c r="C47">
        <v>55.35</v>
      </c>
      <c r="E47" s="1">
        <f t="shared" si="0"/>
        <v>2695547.2457168689</v>
      </c>
      <c r="F47">
        <f t="shared" si="1"/>
        <v>3352296.5736932843</v>
      </c>
      <c r="G47">
        <f t="shared" si="5"/>
        <v>4301612.1712548109</v>
      </c>
      <c r="H47">
        <f t="shared" si="6"/>
        <v>51.197595878325608</v>
      </c>
      <c r="I47">
        <f t="shared" si="7"/>
        <v>7.0073308863603898E-4</v>
      </c>
      <c r="J47">
        <f t="shared" si="7"/>
        <v>7.502085134009745E-2</v>
      </c>
    </row>
    <row r="48" spans="1:10">
      <c r="A48">
        <v>1.1299999999999999</v>
      </c>
      <c r="B48" s="1">
        <v>3200600</v>
      </c>
      <c r="C48">
        <v>57.19</v>
      </c>
      <c r="E48" s="1">
        <f t="shared" si="0"/>
        <v>1986087.2290203536</v>
      </c>
      <c r="F48">
        <f t="shared" si="1"/>
        <v>2710229.3695870358</v>
      </c>
      <c r="G48">
        <f t="shared" si="5"/>
        <v>3360042.5171491341</v>
      </c>
      <c r="H48">
        <f t="shared" si="6"/>
        <v>53.765610277667733</v>
      </c>
      <c r="I48">
        <f t="shared" si="7"/>
        <v>4.9816446025474623E-2</v>
      </c>
      <c r="J48">
        <f t="shared" si="7"/>
        <v>5.9877421268268317E-2</v>
      </c>
    </row>
    <row r="49" spans="1:10">
      <c r="A49">
        <v>0.70699999999999996</v>
      </c>
      <c r="B49" s="1">
        <v>2357300</v>
      </c>
      <c r="C49">
        <v>59.02</v>
      </c>
      <c r="E49" s="1">
        <f t="shared" si="0"/>
        <v>1338322.1799207418</v>
      </c>
      <c r="F49">
        <f t="shared" si="1"/>
        <v>2138154.7273256416</v>
      </c>
      <c r="G49">
        <f t="shared" si="5"/>
        <v>2522461.475474461</v>
      </c>
      <c r="H49">
        <f t="shared" si="6"/>
        <v>57.956565910695623</v>
      </c>
      <c r="I49">
        <f t="shared" si="7"/>
        <v>7.0063833824486055E-2</v>
      </c>
      <c r="J49">
        <f t="shared" si="7"/>
        <v>1.8018198734401556E-2</v>
      </c>
    </row>
    <row r="50" spans="1:10">
      <c r="A50">
        <v>0.441</v>
      </c>
      <c r="B50" s="1">
        <v>1721000</v>
      </c>
      <c r="C50">
        <v>60.85</v>
      </c>
      <c r="E50" s="1">
        <f t="shared" si="0"/>
        <v>870683.02014034591</v>
      </c>
      <c r="F50">
        <f t="shared" si="1"/>
        <v>1577451.0736778167</v>
      </c>
      <c r="G50">
        <f t="shared" si="5"/>
        <v>1801788.22601548</v>
      </c>
      <c r="H50">
        <f t="shared" si="6"/>
        <v>61.103250405950241</v>
      </c>
      <c r="I50">
        <f t="shared" si="7"/>
        <v>4.6942606633050554E-2</v>
      </c>
      <c r="J50">
        <f t="shared" si="7"/>
        <v>4.1618801306530827E-3</v>
      </c>
    </row>
    <row r="51" spans="1:10">
      <c r="A51">
        <v>0.27400000000000002</v>
      </c>
      <c r="B51" s="1">
        <v>1244600</v>
      </c>
      <c r="C51">
        <v>62.63</v>
      </c>
      <c r="E51" s="1">
        <f t="shared" si="0"/>
        <v>598009.22261929419</v>
      </c>
      <c r="F51">
        <f t="shared" si="1"/>
        <v>1123767.657658671</v>
      </c>
      <c r="G51">
        <f t="shared" si="5"/>
        <v>1272976.3464956405</v>
      </c>
      <c r="H51">
        <f t="shared" si="6"/>
        <v>61.980472930430835</v>
      </c>
      <c r="I51">
        <f t="shared" si="7"/>
        <v>2.2799571344721568E-2</v>
      </c>
      <c r="J51">
        <f t="shared" si="7"/>
        <v>1.0370861720727563E-2</v>
      </c>
    </row>
    <row r="52" spans="1:10">
      <c r="A52">
        <v>0.17100000000000001</v>
      </c>
      <c r="B52">
        <v>892240</v>
      </c>
      <c r="C52">
        <v>64.37</v>
      </c>
      <c r="E52" s="1">
        <f t="shared" si="0"/>
        <v>432476.71668948769</v>
      </c>
      <c r="F52">
        <f t="shared" si="1"/>
        <v>818931.00971319736</v>
      </c>
      <c r="G52">
        <f t="shared" si="5"/>
        <v>926112.36313332757</v>
      </c>
      <c r="H52">
        <f t="shared" si="6"/>
        <v>62.161506760249772</v>
      </c>
      <c r="I52">
        <f t="shared" si="7"/>
        <v>3.7963286933255146E-2</v>
      </c>
      <c r="J52">
        <f t="shared" si="7"/>
        <v>3.4309355907258546E-2</v>
      </c>
    </row>
    <row r="53" spans="1:10">
      <c r="A53">
        <v>0.107</v>
      </c>
      <c r="B53">
        <v>632420</v>
      </c>
      <c r="C53">
        <v>66.05</v>
      </c>
      <c r="E53" s="1">
        <f t="shared" si="0"/>
        <v>299294.85208511609</v>
      </c>
      <c r="F53">
        <f t="shared" si="1"/>
        <v>614125.42257191264</v>
      </c>
      <c r="G53">
        <f t="shared" si="5"/>
        <v>683174.53343474516</v>
      </c>
      <c r="H53">
        <f t="shared" si="6"/>
        <v>64.017648514935388</v>
      </c>
      <c r="I53">
        <f t="shared" si="7"/>
        <v>8.025447239926814E-2</v>
      </c>
      <c r="J53">
        <f t="shared" si="7"/>
        <v>3.0769893793559565E-2</v>
      </c>
    </row>
    <row r="54" spans="1:10">
      <c r="A54">
        <v>6.6400000000000001E-2</v>
      </c>
      <c r="B54">
        <v>441820</v>
      </c>
      <c r="C54">
        <v>67.72</v>
      </c>
      <c r="E54" s="1">
        <f t="shared" si="0"/>
        <v>185327.83903651783</v>
      </c>
      <c r="F54">
        <f t="shared" si="1"/>
        <v>449404.69040250644</v>
      </c>
      <c r="G54">
        <f t="shared" si="5"/>
        <v>486118.28157118114</v>
      </c>
      <c r="H54">
        <f t="shared" si="6"/>
        <v>67.589474286060735</v>
      </c>
      <c r="I54">
        <f t="shared" si="7"/>
        <v>0.10026318765827971</v>
      </c>
      <c r="J54">
        <f t="shared" si="7"/>
        <v>1.9274322790794995E-3</v>
      </c>
    </row>
    <row r="55" spans="1:10">
      <c r="A55">
        <v>4.1399999999999999E-2</v>
      </c>
      <c r="B55">
        <v>304040</v>
      </c>
      <c r="C55">
        <v>69.37</v>
      </c>
      <c r="E55" s="1">
        <f t="shared" si="0"/>
        <v>110120.29979505687</v>
      </c>
      <c r="F55">
        <f t="shared" si="1"/>
        <v>313944.12594494369</v>
      </c>
      <c r="G55">
        <f t="shared" si="5"/>
        <v>332697.15153918567</v>
      </c>
      <c r="H55">
        <f t="shared" si="6"/>
        <v>70.670965823841058</v>
      </c>
      <c r="I55">
        <f t="shared" si="7"/>
        <v>9.4254543938908253E-2</v>
      </c>
      <c r="J55">
        <f t="shared" si="7"/>
        <v>1.8754012164351356E-2</v>
      </c>
    </row>
    <row r="56" spans="1:10">
      <c r="A56">
        <v>2.58E-2</v>
      </c>
      <c r="B56">
        <v>208410</v>
      </c>
      <c r="C56">
        <v>70.91</v>
      </c>
      <c r="E56" s="1">
        <f t="shared" si="0"/>
        <v>69099.411036944875</v>
      </c>
      <c r="F56">
        <f t="shared" si="1"/>
        <v>213044.07366220345</v>
      </c>
      <c r="G56">
        <f t="shared" si="5"/>
        <v>223969.87727870687</v>
      </c>
      <c r="H56">
        <f t="shared" si="6"/>
        <v>72.029878185433645</v>
      </c>
      <c r="I56">
        <f t="shared" si="7"/>
        <v>7.4659936081315076E-2</v>
      </c>
      <c r="J56">
        <f t="shared" si="7"/>
        <v>1.5792951423405005E-2</v>
      </c>
    </row>
    <row r="57" spans="1:10">
      <c r="A57">
        <v>1.61E-2</v>
      </c>
      <c r="B57">
        <v>143400</v>
      </c>
      <c r="C57">
        <v>72.36</v>
      </c>
      <c r="E57" s="1">
        <f t="shared" si="0"/>
        <v>46291.966800778246</v>
      </c>
      <c r="F57">
        <f t="shared" si="1"/>
        <v>145604.35509244175</v>
      </c>
      <c r="G57">
        <f t="shared" si="5"/>
        <v>152786.04128705678</v>
      </c>
      <c r="H57">
        <f t="shared" si="6"/>
        <v>72.362987665053183</v>
      </c>
      <c r="I57">
        <f t="shared" si="7"/>
        <v>6.5453565460647012E-2</v>
      </c>
      <c r="J57">
        <f t="shared" si="7"/>
        <v>4.1288903443660366E-5</v>
      </c>
    </row>
    <row r="58" spans="1:10">
      <c r="A58">
        <v>0.01</v>
      </c>
      <c r="B58">
        <v>96869</v>
      </c>
      <c r="C58">
        <v>73.78</v>
      </c>
      <c r="E58" s="1">
        <f t="shared" si="0"/>
        <v>30138.586102532583</v>
      </c>
      <c r="F58">
        <f t="shared" si="1"/>
        <v>100647.1376153889</v>
      </c>
      <c r="G58">
        <f t="shared" si="5"/>
        <v>105062.74640628239</v>
      </c>
      <c r="H58">
        <f t="shared" si="6"/>
        <v>73.32977495213153</v>
      </c>
      <c r="I58">
        <f t="shared" si="7"/>
        <v>8.4585846930208694E-2</v>
      </c>
      <c r="J58">
        <f t="shared" si="7"/>
        <v>6.102264134839679E-3</v>
      </c>
    </row>
    <row r="59" spans="1:10">
      <c r="A59">
        <v>2.5</v>
      </c>
      <c r="B59" s="1">
        <v>5699000</v>
      </c>
      <c r="C59">
        <v>50.79</v>
      </c>
      <c r="E59" s="1">
        <f t="shared" si="0"/>
        <v>3191999.1529418016</v>
      </c>
      <c r="F59">
        <f t="shared" si="1"/>
        <v>3939548.4442001139</v>
      </c>
      <c r="G59">
        <f t="shared" si="5"/>
        <v>5070394.5148854759</v>
      </c>
      <c r="H59">
        <f t="shared" si="6"/>
        <v>50.984054669947945</v>
      </c>
      <c r="I59">
        <f t="shared" si="7"/>
        <v>0.11030101511046221</v>
      </c>
      <c r="J59">
        <f t="shared" si="7"/>
        <v>3.8207259292763439E-3</v>
      </c>
    </row>
    <row r="60" spans="1:10">
      <c r="A60">
        <v>1.56</v>
      </c>
      <c r="B60" s="1">
        <v>4426700</v>
      </c>
      <c r="C60">
        <v>56.69</v>
      </c>
      <c r="E60" s="1">
        <f t="shared" si="0"/>
        <v>2465879.4968534596</v>
      </c>
      <c r="F60">
        <f t="shared" si="1"/>
        <v>3124140.7685224679</v>
      </c>
      <c r="G60">
        <f t="shared" si="5"/>
        <v>3980052.4160551489</v>
      </c>
      <c r="H60">
        <f t="shared" si="6"/>
        <v>51.716022150767536</v>
      </c>
      <c r="I60">
        <f t="shared" si="7"/>
        <v>0.10089854382380804</v>
      </c>
      <c r="J60">
        <f t="shared" si="7"/>
        <v>8.7739951477023501E-2</v>
      </c>
    </row>
    <row r="61" spans="1:10">
      <c r="A61">
        <v>0.97</v>
      </c>
      <c r="B61" s="1">
        <v>3271100</v>
      </c>
      <c r="C61">
        <v>59.2</v>
      </c>
      <c r="E61" s="1">
        <f t="shared" si="0"/>
        <v>1762981.4411739402</v>
      </c>
      <c r="F61">
        <f t="shared" si="1"/>
        <v>2525027.1897149626</v>
      </c>
      <c r="G61">
        <f t="shared" si="5"/>
        <v>3079588.5878999466</v>
      </c>
      <c r="H61">
        <f t="shared" si="6"/>
        <v>55.077140967969278</v>
      </c>
      <c r="I61">
        <f t="shared" si="7"/>
        <v>5.8546486533598299E-2</v>
      </c>
      <c r="J61">
        <f t="shared" si="7"/>
        <v>6.9642889054573054E-2</v>
      </c>
    </row>
    <row r="62" spans="1:10">
      <c r="A62">
        <v>0.60499999999999998</v>
      </c>
      <c r="B62" s="1">
        <v>2385400</v>
      </c>
      <c r="C62">
        <v>61.24</v>
      </c>
      <c r="E62" s="1">
        <f t="shared" si="0"/>
        <v>1159297.1566188545</v>
      </c>
      <c r="F62">
        <f t="shared" si="1"/>
        <v>1947042.4120260433</v>
      </c>
      <c r="G62">
        <f t="shared" si="5"/>
        <v>2266041.4937888389</v>
      </c>
      <c r="H62">
        <f t="shared" si="6"/>
        <v>59.229820783768005</v>
      </c>
      <c r="I62">
        <f t="shared" si="7"/>
        <v>5.0037103299723801E-2</v>
      </c>
      <c r="J62">
        <f t="shared" si="7"/>
        <v>3.2824611630176304E-2</v>
      </c>
    </row>
    <row r="63" spans="1:10">
      <c r="A63">
        <v>0.3765</v>
      </c>
      <c r="B63" s="1">
        <v>1721500</v>
      </c>
      <c r="C63">
        <v>63.05</v>
      </c>
      <c r="E63" s="1">
        <f t="shared" si="0"/>
        <v>761850.18010309874</v>
      </c>
      <c r="F63">
        <f t="shared" si="1"/>
        <v>1410389.816656027</v>
      </c>
      <c r="G63">
        <f t="shared" si="5"/>
        <v>1603001.9126158725</v>
      </c>
      <c r="H63">
        <f t="shared" si="6"/>
        <v>61.623415730619946</v>
      </c>
      <c r="I63">
        <f t="shared" si="7"/>
        <v>6.8834207019533869E-2</v>
      </c>
      <c r="J63">
        <f t="shared" si="7"/>
        <v>2.2626237420777968E-2</v>
      </c>
    </row>
    <row r="64" spans="1:10">
      <c r="A64">
        <v>0.23449999999999999</v>
      </c>
      <c r="B64" s="1">
        <v>1230700</v>
      </c>
      <c r="C64">
        <v>64.739999999999995</v>
      </c>
      <c r="E64" s="1">
        <f t="shared" si="0"/>
        <v>536578.47057371738</v>
      </c>
      <c r="F64">
        <f t="shared" si="1"/>
        <v>1008343.8515749777</v>
      </c>
      <c r="G64">
        <f t="shared" si="5"/>
        <v>1142223.1735052001</v>
      </c>
      <c r="H64">
        <f t="shared" si="6"/>
        <v>61.980843013781481</v>
      </c>
      <c r="I64">
        <f t="shared" si="7"/>
        <v>7.1891465421954931E-2</v>
      </c>
      <c r="J64">
        <f t="shared" si="7"/>
        <v>4.2619045199544549E-2</v>
      </c>
    </row>
    <row r="65" spans="1:10">
      <c r="A65">
        <v>0.14599999999999999</v>
      </c>
      <c r="B65">
        <v>871760</v>
      </c>
      <c r="C65">
        <v>66.36</v>
      </c>
      <c r="E65" s="1">
        <f t="shared" si="0"/>
        <v>385808.1332467731</v>
      </c>
      <c r="F65">
        <f t="shared" si="1"/>
        <v>742178.63971114694</v>
      </c>
      <c r="G65">
        <f t="shared" si="5"/>
        <v>836467.00408494787</v>
      </c>
      <c r="H65">
        <f t="shared" si="6"/>
        <v>62.533150252998638</v>
      </c>
      <c r="I65">
        <f t="shared" si="7"/>
        <v>4.0484761763618579E-2</v>
      </c>
      <c r="J65">
        <f t="shared" si="7"/>
        <v>5.7668019092847522E-2</v>
      </c>
    </row>
    <row r="66" spans="1:10">
      <c r="A66">
        <v>9.0999999999999998E-2</v>
      </c>
      <c r="B66">
        <v>611870</v>
      </c>
      <c r="C66">
        <v>67.91</v>
      </c>
      <c r="E66" s="1">
        <f t="shared" ref="E66:E96" si="8">($M$1*A66^2*$O$1^2)/(1+A66^2*$O$1^2)+($M$2*A66^2*$O$2^2)/(1+A66^2*$O$2^2)+($M$3*A66^2*$O$3^2)/(1+A66^2*$O$3^2)+($M$4*A66^2*$O$4^2)/(1+A66^2*$O$4^2)+($M$5*A66^2*$O$5^2)/(1+A66^2*$O$5^2)+($M$6*A66^2*$O$6^2)/(1+A66^2*$O$6^2)+($M$7*A66^2*$O$7^2)/(1+A66^2*$O$7^2)+($M$8*A66^2*$O$8^2)/(1+A66^2*$O$8^2)+($M$9*A66^2*$O$9^2)/(1+A66^2*$O$9^2)+($M$10*A66^2*$O$10^2)/(1+A66^2*$O$10^2)</f>
        <v>257250.75609295655</v>
      </c>
      <c r="F66">
        <f t="shared" ref="F66:F96" si="9">($M$1*A66*$O$1)/(1+A66^2*$O$1^2)+($M$2*A66*$O$2)/(1+A66^2*$O$2^2)+($M$3*A66*$O$3)/(1+A66^2*$O$3^2)+($M$4*A66*$O$4)/(1+A66^2*$O$4^2)+($M$5*A66*$O$5)/(1+A66^2*$O$5^2)+($M$6*A66*$O$6)/(1+A66^2*$O$6^2)+($M$7*A66*$O$7)/(1+A66^2*$O$7^2)+($M$8*A66*$O$8)/(1+A66^2*$O$8^2)+($M$9*A66*$O$9)/(1+A66^2*$O$9^2)+($M$10*A66*$O$10)/(1+A66^2*$O$10^2)</f>
        <v>555056.05766474584</v>
      </c>
      <c r="G66">
        <f t="shared" si="5"/>
        <v>611772.16237806005</v>
      </c>
      <c r="H66">
        <f t="shared" si="6"/>
        <v>65.133783405830314</v>
      </c>
      <c r="I66">
        <f t="shared" si="7"/>
        <v>1.5989936087722984E-4</v>
      </c>
      <c r="J66">
        <f t="shared" si="7"/>
        <v>4.0880821589893715E-2</v>
      </c>
    </row>
    <row r="67" spans="1:10">
      <c r="A67">
        <v>5.6500000000000002E-2</v>
      </c>
      <c r="B67">
        <v>426190</v>
      </c>
      <c r="C67">
        <v>69.400000000000006</v>
      </c>
      <c r="E67" s="1">
        <f t="shared" si="8"/>
        <v>155041.45370685234</v>
      </c>
      <c r="F67">
        <f t="shared" si="9"/>
        <v>399679.03097937448</v>
      </c>
      <c r="G67">
        <f t="shared" ref="G67:G96" si="10">(E67^2+F67^2)^0.5</f>
        <v>428697.07273568574</v>
      </c>
      <c r="H67">
        <f t="shared" ref="H67:H96" si="11">DEGREES(ATAN(F67/E67))</f>
        <v>68.797984581170738</v>
      </c>
      <c r="I67">
        <f t="shared" ref="I67:J96" si="12">ABS((G67-B67)/B67)</f>
        <v>5.8825236061046454E-3</v>
      </c>
      <c r="J67">
        <f t="shared" si="12"/>
        <v>8.6745737583467982E-3</v>
      </c>
    </row>
    <row r="68" spans="1:10">
      <c r="A68">
        <v>3.5349999999999999E-2</v>
      </c>
      <c r="B68">
        <v>294500</v>
      </c>
      <c r="C68">
        <v>70.819999999999993</v>
      </c>
      <c r="E68" s="1">
        <f t="shared" si="8"/>
        <v>93365.89140968732</v>
      </c>
      <c r="F68">
        <f t="shared" si="9"/>
        <v>276166.35361021792</v>
      </c>
      <c r="G68">
        <f t="shared" si="10"/>
        <v>291521.94522040611</v>
      </c>
      <c r="H68">
        <f t="shared" si="11"/>
        <v>71.320713095485857</v>
      </c>
      <c r="I68">
        <f t="shared" si="12"/>
        <v>1.0112240338179595E-2</v>
      </c>
      <c r="J68">
        <f t="shared" si="12"/>
        <v>7.0702216250474988E-3</v>
      </c>
    </row>
    <row r="69" spans="1:10">
      <c r="A69">
        <v>2.205E-2</v>
      </c>
      <c r="B69">
        <v>201920</v>
      </c>
      <c r="C69">
        <v>72.19</v>
      </c>
      <c r="E69" s="1">
        <f t="shared" si="8"/>
        <v>60238.593595661805</v>
      </c>
      <c r="F69">
        <f t="shared" si="9"/>
        <v>187317.50712254271</v>
      </c>
      <c r="G69">
        <f t="shared" si="10"/>
        <v>196765.18145491887</v>
      </c>
      <c r="H69">
        <f t="shared" si="11"/>
        <v>72.172962241197837</v>
      </c>
      <c r="I69">
        <f t="shared" si="12"/>
        <v>2.5529014189189427E-2</v>
      </c>
      <c r="J69">
        <f t="shared" si="12"/>
        <v>2.3601272755452074E-4</v>
      </c>
    </row>
    <row r="70" spans="1:10">
      <c r="A70">
        <v>1.37E-2</v>
      </c>
      <c r="B70">
        <v>137410</v>
      </c>
      <c r="C70">
        <v>73.5</v>
      </c>
      <c r="E70" s="1">
        <f t="shared" si="8"/>
        <v>40336.622271558983</v>
      </c>
      <c r="F70">
        <f t="shared" si="9"/>
        <v>128357.42475106787</v>
      </c>
      <c r="G70">
        <f t="shared" si="10"/>
        <v>134546.16897186066</v>
      </c>
      <c r="H70">
        <f t="shared" si="11"/>
        <v>72.554551417131051</v>
      </c>
      <c r="I70">
        <f t="shared" si="12"/>
        <v>2.0841503734366749E-2</v>
      </c>
      <c r="J70">
        <f t="shared" si="12"/>
        <v>1.2863246025427872E-2</v>
      </c>
    </row>
    <row r="71" spans="1:10">
      <c r="A71">
        <v>8.5500000000000003E-3</v>
      </c>
      <c r="B71">
        <v>92707</v>
      </c>
      <c r="C71">
        <v>74.790000000000006</v>
      </c>
      <c r="E71" s="1">
        <f t="shared" si="8"/>
        <v>25692.425076784624</v>
      </c>
      <c r="F71">
        <f t="shared" si="9"/>
        <v>89073.999559756412</v>
      </c>
      <c r="G71">
        <f t="shared" si="10"/>
        <v>92705.329425538832</v>
      </c>
      <c r="H71">
        <f t="shared" si="11"/>
        <v>73.910370046667623</v>
      </c>
      <c r="I71">
        <f t="shared" si="12"/>
        <v>1.8019938744303491E-5</v>
      </c>
      <c r="J71">
        <f t="shared" si="12"/>
        <v>1.1761331104858714E-2</v>
      </c>
    </row>
    <row r="72" spans="1:10">
      <c r="A72">
        <v>5.3499999999999997E-3</v>
      </c>
      <c r="B72">
        <v>61955</v>
      </c>
      <c r="C72">
        <v>76.06</v>
      </c>
      <c r="E72" s="1">
        <f t="shared" si="8"/>
        <v>15275.010972947788</v>
      </c>
      <c r="F72">
        <f t="shared" si="9"/>
        <v>60820.596501064218</v>
      </c>
      <c r="G72">
        <f t="shared" si="10"/>
        <v>62709.416509555725</v>
      </c>
      <c r="H72">
        <f t="shared" si="11"/>
        <v>75.901831597658614</v>
      </c>
      <c r="I72">
        <f t="shared" si="12"/>
        <v>1.2176846252210887E-2</v>
      </c>
      <c r="J72">
        <f t="shared" si="12"/>
        <v>2.079521461233086E-3</v>
      </c>
    </row>
    <row r="73" spans="1:10">
      <c r="A73">
        <v>3.32E-3</v>
      </c>
      <c r="B73">
        <v>40867</v>
      </c>
      <c r="C73">
        <v>77.31</v>
      </c>
      <c r="E73" s="1">
        <f t="shared" si="8"/>
        <v>9103.6068339444319</v>
      </c>
      <c r="F73">
        <f t="shared" si="9"/>
        <v>40253.790357080543</v>
      </c>
      <c r="G73">
        <f t="shared" si="10"/>
        <v>41270.368250099615</v>
      </c>
      <c r="H73">
        <f t="shared" si="11"/>
        <v>77.256629518311911</v>
      </c>
      <c r="I73">
        <f t="shared" si="12"/>
        <v>9.8702681894833159E-3</v>
      </c>
      <c r="J73">
        <f t="shared" si="12"/>
        <v>6.9034383246787388E-4</v>
      </c>
    </row>
    <row r="74" spans="1:10">
      <c r="A74">
        <v>2.0699999999999998E-3</v>
      </c>
      <c r="B74">
        <v>26585</v>
      </c>
      <c r="C74">
        <v>78.599999999999994</v>
      </c>
      <c r="E74" s="1">
        <f t="shared" si="8"/>
        <v>5870.0357189087254</v>
      </c>
      <c r="F74">
        <f t="shared" si="9"/>
        <v>26643.619507085677</v>
      </c>
      <c r="G74">
        <f t="shared" si="10"/>
        <v>27282.591148562497</v>
      </c>
      <c r="H74">
        <f t="shared" si="11"/>
        <v>77.575271893925063</v>
      </c>
      <c r="I74">
        <f t="shared" si="12"/>
        <v>2.6240028157325429E-2</v>
      </c>
      <c r="J74">
        <f t="shared" si="12"/>
        <v>1.3037253257950784E-2</v>
      </c>
    </row>
    <row r="75" spans="1:10">
      <c r="A75">
        <v>1.2899999999999999E-3</v>
      </c>
      <c r="B75">
        <v>17240</v>
      </c>
      <c r="C75">
        <v>79.89</v>
      </c>
      <c r="E75" s="1">
        <f t="shared" si="8"/>
        <v>3843.7056626174508</v>
      </c>
      <c r="F75">
        <f t="shared" si="9"/>
        <v>17873.842288080421</v>
      </c>
      <c r="G75">
        <f t="shared" si="10"/>
        <v>18282.459116869628</v>
      </c>
      <c r="H75">
        <f t="shared" si="11"/>
        <v>77.863578102561149</v>
      </c>
      <c r="I75">
        <f t="shared" si="12"/>
        <v>6.0467466175732475E-2</v>
      </c>
      <c r="J75">
        <f t="shared" si="12"/>
        <v>2.5365150800336102E-2</v>
      </c>
    </row>
    <row r="76" spans="1:10">
      <c r="A76" s="1">
        <v>8.0500000000000005E-4</v>
      </c>
      <c r="B76">
        <v>11183</v>
      </c>
      <c r="C76">
        <v>81.16</v>
      </c>
      <c r="E76" s="1">
        <f t="shared" si="8"/>
        <v>2294.2422947415021</v>
      </c>
      <c r="F76">
        <f t="shared" si="9"/>
        <v>12073.619562037289</v>
      </c>
      <c r="G76">
        <f t="shared" si="10"/>
        <v>12289.663829242452</v>
      </c>
      <c r="H76">
        <f t="shared" si="11"/>
        <v>79.240866900778585</v>
      </c>
      <c r="I76">
        <f t="shared" si="12"/>
        <v>9.8959476816815911E-2</v>
      </c>
      <c r="J76">
        <f t="shared" si="12"/>
        <v>2.364629249903169E-2</v>
      </c>
    </row>
    <row r="77" spans="1:10">
      <c r="A77" s="1">
        <v>5.0000000000000001E-4</v>
      </c>
      <c r="B77">
        <v>7132.7</v>
      </c>
      <c r="C77" t="s">
        <v>18</v>
      </c>
      <c r="E77" s="1">
        <f t="shared" si="8"/>
        <v>1200.3170873568752</v>
      </c>
      <c r="F77">
        <f t="shared" si="9"/>
        <v>7978.1549580883193</v>
      </c>
      <c r="G77">
        <f t="shared" si="10"/>
        <v>8067.9438300889351</v>
      </c>
      <c r="H77">
        <f t="shared" si="11"/>
        <v>81.443994509188983</v>
      </c>
      <c r="I77">
        <f t="shared" si="12"/>
        <v>0.13112058969099152</v>
      </c>
    </row>
    <row r="78" spans="1:10">
      <c r="A78">
        <v>0.2</v>
      </c>
      <c r="B78" s="1">
        <v>1077700</v>
      </c>
      <c r="C78" t="s">
        <v>18</v>
      </c>
      <c r="E78" s="1">
        <f t="shared" si="8"/>
        <v>481638.91450081638</v>
      </c>
      <c r="F78">
        <f t="shared" si="9"/>
        <v>906065.04277579812</v>
      </c>
      <c r="G78">
        <f t="shared" si="10"/>
        <v>1026123.7282617694</v>
      </c>
      <c r="H78">
        <f t="shared" si="11"/>
        <v>62.006133786074827</v>
      </c>
      <c r="I78">
        <f t="shared" si="12"/>
        <v>4.7857726397170453E-2</v>
      </c>
    </row>
    <row r="79" spans="1:10">
      <c r="A79">
        <v>0.12479999999999999</v>
      </c>
      <c r="B79">
        <v>784350</v>
      </c>
      <c r="C79">
        <v>74.400000000000006</v>
      </c>
      <c r="E79" s="1">
        <f t="shared" si="8"/>
        <v>341328.77201225504</v>
      </c>
      <c r="F79">
        <f t="shared" si="9"/>
        <v>674512.64117901993</v>
      </c>
      <c r="G79">
        <f t="shared" si="10"/>
        <v>755958.08991880715</v>
      </c>
      <c r="H79">
        <f t="shared" si="11"/>
        <v>63.158873556441371</v>
      </c>
      <c r="I79">
        <f t="shared" si="12"/>
        <v>3.6198011195503095E-2</v>
      </c>
      <c r="J79">
        <f t="shared" si="12"/>
        <v>0.15109040918761604</v>
      </c>
    </row>
    <row r="80" spans="1:10">
      <c r="A80">
        <v>7.7600000000000002E-2</v>
      </c>
      <c r="B80">
        <v>588660</v>
      </c>
      <c r="C80">
        <v>72.41</v>
      </c>
      <c r="E80" s="1">
        <f t="shared" si="8"/>
        <v>218976.41683077606</v>
      </c>
      <c r="F80">
        <f t="shared" si="9"/>
        <v>500271.99208051292</v>
      </c>
      <c r="G80">
        <f t="shared" si="10"/>
        <v>546097.73593034653</v>
      </c>
      <c r="H80">
        <f t="shared" si="11"/>
        <v>66.360296827030126</v>
      </c>
      <c r="I80">
        <f t="shared" si="12"/>
        <v>7.2303645686225437E-2</v>
      </c>
      <c r="J80">
        <f t="shared" si="12"/>
        <v>8.3547896326058149E-2</v>
      </c>
    </row>
    <row r="81" spans="1:10">
      <c r="A81">
        <v>4.8399999999999999E-2</v>
      </c>
      <c r="B81">
        <v>416950</v>
      </c>
      <c r="C81">
        <v>72.34</v>
      </c>
      <c r="E81" s="1">
        <f t="shared" si="8"/>
        <v>130549.33310550477</v>
      </c>
      <c r="F81">
        <f t="shared" si="9"/>
        <v>355227.18693136342</v>
      </c>
      <c r="G81">
        <f t="shared" si="10"/>
        <v>378456.71180395503</v>
      </c>
      <c r="H81">
        <f t="shared" si="11"/>
        <v>69.821145036340184</v>
      </c>
      <c r="I81">
        <f t="shared" si="12"/>
        <v>9.2321113313454786E-2</v>
      </c>
      <c r="J81">
        <f t="shared" si="12"/>
        <v>3.4819670495712184E-2</v>
      </c>
    </row>
    <row r="82" spans="1:10">
      <c r="A82">
        <v>3.0120000000000001E-2</v>
      </c>
      <c r="B82">
        <v>287630</v>
      </c>
      <c r="C82">
        <v>73.489999999999995</v>
      </c>
      <c r="E82" s="1">
        <f t="shared" si="8"/>
        <v>79735.779734261625</v>
      </c>
      <c r="F82">
        <f t="shared" si="9"/>
        <v>242072.50333992401</v>
      </c>
      <c r="G82">
        <f t="shared" si="10"/>
        <v>254866.41882187661</v>
      </c>
      <c r="H82">
        <f t="shared" si="11"/>
        <v>71.768736828842265</v>
      </c>
      <c r="I82">
        <f t="shared" si="12"/>
        <v>0.11390877578181481</v>
      </c>
      <c r="J82">
        <f t="shared" si="12"/>
        <v>2.3421733176727858E-2</v>
      </c>
    </row>
    <row r="83" spans="1:10">
      <c r="A83">
        <v>1.8759999999999999E-2</v>
      </c>
      <c r="B83">
        <v>196270</v>
      </c>
      <c r="C83">
        <v>74.459999999999994</v>
      </c>
      <c r="E83" s="1">
        <f t="shared" si="8"/>
        <v>52585.036115408366</v>
      </c>
      <c r="F83">
        <f t="shared" si="9"/>
        <v>164395.55884340749</v>
      </c>
      <c r="G83">
        <f t="shared" si="10"/>
        <v>172600.94377115977</v>
      </c>
      <c r="H83">
        <f t="shared" si="11"/>
        <v>72.262139365695148</v>
      </c>
      <c r="I83">
        <f t="shared" si="12"/>
        <v>0.12059436607143338</v>
      </c>
      <c r="J83">
        <f t="shared" si="12"/>
        <v>2.9517333256847241E-2</v>
      </c>
    </row>
    <row r="84" spans="1:10">
      <c r="A84">
        <v>1.1679999999999999E-2</v>
      </c>
      <c r="B84">
        <v>132750</v>
      </c>
      <c r="C84">
        <v>75.459999999999994</v>
      </c>
      <c r="E84" s="1">
        <f t="shared" si="8"/>
        <v>34959.837660156089</v>
      </c>
      <c r="F84">
        <f t="shared" si="9"/>
        <v>113470.20900240589</v>
      </c>
      <c r="G84">
        <f t="shared" si="10"/>
        <v>118733.64552760158</v>
      </c>
      <c r="H84">
        <f t="shared" si="11"/>
        <v>72.876088576701292</v>
      </c>
      <c r="I84">
        <f t="shared" si="12"/>
        <v>0.10558459112917833</v>
      </c>
      <c r="J84">
        <f t="shared" si="12"/>
        <v>3.4242133889460666E-2</v>
      </c>
    </row>
    <row r="85" spans="1:10">
      <c r="A85">
        <v>7.28E-3</v>
      </c>
      <c r="B85">
        <v>89194</v>
      </c>
      <c r="C85">
        <v>76.48</v>
      </c>
      <c r="E85" s="1">
        <f t="shared" si="8"/>
        <v>21607.602831211781</v>
      </c>
      <c r="F85">
        <f t="shared" si="9"/>
        <v>78389.673185550317</v>
      </c>
      <c r="G85">
        <f t="shared" si="10"/>
        <v>81313.156144923909</v>
      </c>
      <c r="H85">
        <f t="shared" si="11"/>
        <v>74.589477515356919</v>
      </c>
      <c r="I85">
        <f t="shared" si="12"/>
        <v>8.8356210676459074E-2</v>
      </c>
      <c r="J85">
        <f t="shared" si="12"/>
        <v>2.4719174746902266E-2</v>
      </c>
    </row>
    <row r="86" spans="1:10">
      <c r="A86">
        <v>4.5199999999999997E-3</v>
      </c>
      <c r="B86">
        <v>59547</v>
      </c>
      <c r="C86">
        <v>77.489999999999995</v>
      </c>
      <c r="E86" s="1">
        <f t="shared" si="8"/>
        <v>12637.864027471904</v>
      </c>
      <c r="F86">
        <f t="shared" si="9"/>
        <v>52675.999150482494</v>
      </c>
      <c r="G86">
        <f t="shared" si="10"/>
        <v>54170.808501244472</v>
      </c>
      <c r="H86">
        <f t="shared" si="11"/>
        <v>76.508767117444037</v>
      </c>
      <c r="I86">
        <f t="shared" si="12"/>
        <v>9.0284842204569976E-2</v>
      </c>
      <c r="J86">
        <f t="shared" si="12"/>
        <v>1.2662703349541329E-2</v>
      </c>
    </row>
    <row r="87" spans="1:10">
      <c r="A87">
        <v>2.8300000000000001E-3</v>
      </c>
      <c r="B87">
        <v>39531</v>
      </c>
      <c r="C87">
        <v>78.510000000000005</v>
      </c>
      <c r="E87" s="1">
        <f t="shared" si="8"/>
        <v>7787.0845580077266</v>
      </c>
      <c r="F87">
        <f t="shared" si="9"/>
        <v>34985.337095563933</v>
      </c>
      <c r="G87">
        <f t="shared" si="10"/>
        <v>35841.491285991491</v>
      </c>
      <c r="H87">
        <f t="shared" si="11"/>
        <v>77.451584027073011</v>
      </c>
      <c r="I87">
        <f t="shared" si="12"/>
        <v>9.3332035971984237E-2</v>
      </c>
      <c r="J87">
        <f t="shared" si="12"/>
        <v>1.3481288662934583E-2</v>
      </c>
    </row>
    <row r="88" spans="1:10">
      <c r="A88">
        <v>1.7600000000000001E-3</v>
      </c>
      <c r="B88">
        <v>26098</v>
      </c>
      <c r="C88">
        <v>79.53</v>
      </c>
      <c r="E88" s="1">
        <f t="shared" si="8"/>
        <v>5097.2857394154798</v>
      </c>
      <c r="F88">
        <f t="shared" si="9"/>
        <v>23191.364689691549</v>
      </c>
      <c r="G88">
        <f t="shared" si="10"/>
        <v>23744.930365859582</v>
      </c>
      <c r="H88">
        <f t="shared" si="11"/>
        <v>77.60392736672847</v>
      </c>
      <c r="I88">
        <f t="shared" si="12"/>
        <v>9.0162833709112503E-2</v>
      </c>
      <c r="J88">
        <f t="shared" si="12"/>
        <v>2.4218189780856669E-2</v>
      </c>
    </row>
    <row r="89" spans="1:10">
      <c r="A89">
        <v>1.1000000000000001E-3</v>
      </c>
      <c r="B89">
        <v>17118</v>
      </c>
      <c r="C89">
        <v>80.56</v>
      </c>
      <c r="E89" s="1">
        <f t="shared" si="8"/>
        <v>3276.0956642383435</v>
      </c>
      <c r="F89">
        <f t="shared" si="9"/>
        <v>15663.918627912381</v>
      </c>
      <c r="G89">
        <f t="shared" si="10"/>
        <v>16002.848170969497</v>
      </c>
      <c r="H89">
        <f t="shared" si="11"/>
        <v>78.186918506370873</v>
      </c>
      <c r="I89">
        <f t="shared" si="12"/>
        <v>6.5144983586312835E-2</v>
      </c>
      <c r="J89">
        <f t="shared" si="12"/>
        <v>2.9457317448226533E-2</v>
      </c>
    </row>
    <row r="90" spans="1:10">
      <c r="A90" s="1">
        <v>6.8400000000000004E-4</v>
      </c>
      <c r="B90">
        <v>11158</v>
      </c>
      <c r="C90">
        <v>81.569999999999993</v>
      </c>
      <c r="E90" s="1">
        <f t="shared" si="8"/>
        <v>1860.9061401993461</v>
      </c>
      <c r="F90">
        <f t="shared" si="9"/>
        <v>10508.98145582351</v>
      </c>
      <c r="G90">
        <f t="shared" si="10"/>
        <v>10672.472201953682</v>
      </c>
      <c r="H90">
        <f t="shared" si="11"/>
        <v>79.958289979864361</v>
      </c>
      <c r="I90">
        <f t="shared" si="12"/>
        <v>4.3513873278931518E-2</v>
      </c>
      <c r="J90">
        <f t="shared" si="12"/>
        <v>1.9758612481741232E-2</v>
      </c>
    </row>
    <row r="91" spans="1:10">
      <c r="A91" s="1">
        <v>4.28E-4</v>
      </c>
      <c r="B91">
        <v>7215</v>
      </c>
      <c r="C91">
        <v>82.62</v>
      </c>
      <c r="E91" s="1">
        <f t="shared" si="8"/>
        <v>955.33445821110695</v>
      </c>
      <c r="F91">
        <f t="shared" si="9"/>
        <v>6929.5704032029143</v>
      </c>
      <c r="G91">
        <f t="shared" si="10"/>
        <v>6995.1132871449126</v>
      </c>
      <c r="H91">
        <f t="shared" si="11"/>
        <v>82.150486942858308</v>
      </c>
      <c r="I91">
        <f t="shared" si="12"/>
        <v>3.0476328878043985E-2</v>
      </c>
      <c r="J91">
        <f t="shared" si="12"/>
        <v>5.6828014662514735E-3</v>
      </c>
    </row>
    <row r="92" spans="1:10">
      <c r="A92" s="1">
        <v>2.656E-4</v>
      </c>
      <c r="B92">
        <v>4610.6000000000004</v>
      </c>
      <c r="C92">
        <v>83.73</v>
      </c>
      <c r="E92" s="1">
        <f t="shared" si="8"/>
        <v>475.08663144799431</v>
      </c>
      <c r="F92">
        <f t="shared" si="9"/>
        <v>4440.2316439940241</v>
      </c>
      <c r="G92">
        <f t="shared" si="10"/>
        <v>4465.5754791187301</v>
      </c>
      <c r="H92">
        <f t="shared" si="11"/>
        <v>83.892820381721847</v>
      </c>
      <c r="I92">
        <f t="shared" si="12"/>
        <v>3.1454587446594864E-2</v>
      </c>
      <c r="J92">
        <f t="shared" si="12"/>
        <v>1.9445883401629455E-3</v>
      </c>
    </row>
    <row r="93" spans="1:10">
      <c r="A93" s="1">
        <v>1.6559999999999999E-4</v>
      </c>
      <c r="B93">
        <v>2912</v>
      </c>
      <c r="C93">
        <v>84.88</v>
      </c>
      <c r="E93" s="1">
        <f t="shared" si="8"/>
        <v>250.38557706460438</v>
      </c>
      <c r="F93">
        <f t="shared" si="9"/>
        <v>2833.5494210762922</v>
      </c>
      <c r="G93">
        <f t="shared" si="10"/>
        <v>2844.5905256967594</v>
      </c>
      <c r="H93">
        <f t="shared" si="11"/>
        <v>84.950195242001655</v>
      </c>
      <c r="I93">
        <f t="shared" si="12"/>
        <v>2.3148857933805146E-2</v>
      </c>
      <c r="J93">
        <f t="shared" si="12"/>
        <v>8.2699389728628199E-4</v>
      </c>
    </row>
    <row r="94" spans="1:10">
      <c r="A94" s="1">
        <v>1.032E-4</v>
      </c>
      <c r="B94">
        <v>1836.4</v>
      </c>
      <c r="C94">
        <v>86.02</v>
      </c>
      <c r="E94" s="1">
        <f t="shared" si="8"/>
        <v>135.51181125184993</v>
      </c>
      <c r="F94">
        <f t="shared" si="9"/>
        <v>1806.3280417839503</v>
      </c>
      <c r="G94">
        <f t="shared" si="10"/>
        <v>1811.4039984287872</v>
      </c>
      <c r="H94">
        <f t="shared" si="11"/>
        <v>85.709673052580101</v>
      </c>
      <c r="I94">
        <f t="shared" si="12"/>
        <v>1.3611414490967599E-2</v>
      </c>
      <c r="J94">
        <f t="shared" si="12"/>
        <v>3.6076138969994807E-3</v>
      </c>
    </row>
    <row r="95" spans="1:10">
      <c r="A95" s="1">
        <v>6.4399999999999993E-5</v>
      </c>
      <c r="B95">
        <v>1160.5</v>
      </c>
      <c r="C95">
        <v>87.1</v>
      </c>
      <c r="E95" s="1">
        <f t="shared" si="8"/>
        <v>70.321216300332466</v>
      </c>
      <c r="F95">
        <f t="shared" si="9"/>
        <v>1150.3993481730472</v>
      </c>
      <c r="G95">
        <f t="shared" si="10"/>
        <v>1152.5466297460291</v>
      </c>
      <c r="H95">
        <f t="shared" si="11"/>
        <v>86.501995802497959</v>
      </c>
      <c r="I95">
        <f t="shared" si="12"/>
        <v>6.8533996156578099E-3</v>
      </c>
      <c r="J95">
        <f t="shared" si="12"/>
        <v>6.8657198335480554E-3</v>
      </c>
    </row>
    <row r="96" spans="1:10">
      <c r="A96" s="1">
        <v>4.0000000000000003E-5</v>
      </c>
      <c r="B96">
        <v>725.89</v>
      </c>
      <c r="C96">
        <v>88.17</v>
      </c>
      <c r="E96" s="1">
        <f t="shared" si="8"/>
        <v>34.696063157068124</v>
      </c>
      <c r="F96">
        <f t="shared" si="9"/>
        <v>724.92806083160349</v>
      </c>
      <c r="G96">
        <f t="shared" si="10"/>
        <v>725.75788674989144</v>
      </c>
      <c r="H96">
        <f t="shared" si="11"/>
        <v>87.259835501767071</v>
      </c>
      <c r="I96">
        <f t="shared" si="12"/>
        <v>1.8200174972591687E-4</v>
      </c>
      <c r="J96">
        <f t="shared" si="12"/>
        <v>1.0322836545683684E-2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6"/>
  <sheetViews>
    <sheetView topLeftCell="J1" workbookViewId="0">
      <selection activeCell="S8" sqref="S8"/>
    </sheetView>
  </sheetViews>
  <sheetFormatPr defaultRowHeight="14.4"/>
  <cols>
    <col min="13" max="13" width="10.109375" customWidth="1"/>
  </cols>
  <sheetData>
    <row r="1" spans="1:20">
      <c r="A1" t="s">
        <v>19</v>
      </c>
      <c r="B1" t="s">
        <v>20</v>
      </c>
      <c r="C1" t="s">
        <v>21</v>
      </c>
      <c r="E1" t="s">
        <v>27</v>
      </c>
      <c r="F1" t="s">
        <v>28</v>
      </c>
      <c r="G1" t="s">
        <v>25</v>
      </c>
      <c r="H1" t="s">
        <v>24</v>
      </c>
      <c r="I1" t="s">
        <v>30</v>
      </c>
      <c r="J1" t="s">
        <v>31</v>
      </c>
      <c r="L1" t="s">
        <v>0</v>
      </c>
      <c r="M1" s="6">
        <f>10^R1</f>
        <v>110212896.56546956</v>
      </c>
      <c r="N1" t="s">
        <v>9</v>
      </c>
      <c r="O1" s="1">
        <f>10^P1</f>
        <v>1E-4</v>
      </c>
      <c r="P1">
        <v>-4</v>
      </c>
      <c r="Q1" s="1">
        <f>M1*O1</f>
        <v>11021.289656546956</v>
      </c>
      <c r="R1">
        <v>8.0422324164713999</v>
      </c>
      <c r="S1">
        <f>5/9</f>
        <v>0.55555555555555558</v>
      </c>
      <c r="T1">
        <v>5</v>
      </c>
    </row>
    <row r="2" spans="1:20">
      <c r="A2">
        <v>30000</v>
      </c>
      <c r="B2" s="1">
        <v>204550000</v>
      </c>
      <c r="C2">
        <v>20.03</v>
      </c>
      <c r="E2" s="1">
        <f t="shared" ref="E2:E65" si="0">($M$1*A2^2*$O$1^2)/(1+A2^2*$O$1^2)+($M$2*A2^2*$O$2^2)/(1+A2^2*$O$2^2)+($M$3*A2^2*$O$3^2)/(1+A2^2*$O$3^2)+($M$4*A2^2*$O$4^2)/(1+A2^2*$O$4^2)+($M$5*A2^2*$O$5^2)/(1+A2^2*$O$5^2)+($M$6*A2^2*$O$6^2)/(1+A2^2*$O$6^2)+($M$7*A2^2*$O$7^2)/(1+A2^2*$O$7^2)+($M$8*A2^2*$O$8^2)/(1+A2^2*$O$8^2)+($M$9*A2^2*$O$9^2)/(1+A2^2*$O$9^2)+($M$10*A2^2*$O$10^2)/(1+A2^2*$O$10^2)</f>
        <v>198101770.96660036</v>
      </c>
      <c r="F2">
        <f t="shared" ref="F2:F65" si="1">($M$1*A2*$O$1)/(1+A2^2*$O$1^2)+($M$2*A2*$O$2)/(1+A2^2*$O$2^2)+($M$3*A2*$O$3)/(1+A2^2*$O$3^2)+($M$4*A2*$O$4)/(1+A2^2*$O$4^2)+($M$5*A2*$O$5)/(1+A2^2*$O$5^2)+($M$6*A2*$O$6)/(1+A2^2*$O$6^2)+($M$7*A2*$O$7)/(1+A2^2*$O$7^2)+($M$8*A2*$O$8)/(1+A2^2*$O$8^2)+($M$9*A2*$O$9)/(1+A2^2*$O$9^2)+($M$10*A2*$O$10)/(1+A2^2*$O$10^2)</f>
        <v>34941855.746574678</v>
      </c>
      <c r="G2">
        <f>(E2^2+F2^2)^0.5</f>
        <v>201159749.80874732</v>
      </c>
      <c r="H2">
        <f>DEGREES(ATAN(F2/E2))</f>
        <v>10.003132793033251</v>
      </c>
      <c r="I2">
        <f>ABS((G2-B2)/B2)</f>
        <v>1.6574188175275867E-2</v>
      </c>
      <c r="J2">
        <f>ABS((H2-C2)/C2)</f>
        <v>0.50059247164087617</v>
      </c>
      <c r="L2" t="s">
        <v>1</v>
      </c>
      <c r="M2" s="6">
        <f t="shared" ref="M2:M10" si="2">10^R2</f>
        <v>53344189.792122915</v>
      </c>
      <c r="N2" t="s">
        <v>10</v>
      </c>
      <c r="O2" s="1">
        <f t="shared" ref="O2:O10" si="3">10^P2</f>
        <v>1E-3</v>
      </c>
      <c r="P2">
        <v>-3</v>
      </c>
      <c r="Q2" s="1">
        <f t="shared" ref="Q2:Q10" si="4">M2*O2</f>
        <v>53344.189792122917</v>
      </c>
      <c r="R2">
        <v>7.7270871233174709</v>
      </c>
      <c r="T2">
        <v>4</v>
      </c>
    </row>
    <row r="3" spans="1:20">
      <c r="A3">
        <v>18720</v>
      </c>
      <c r="B3" s="1">
        <v>182800000</v>
      </c>
      <c r="C3">
        <v>21.29</v>
      </c>
      <c r="E3" s="1">
        <f t="shared" si="0"/>
        <v>184562047.40453702</v>
      </c>
      <c r="F3">
        <f t="shared" si="1"/>
        <v>48808587.563631333</v>
      </c>
      <c r="G3">
        <f t="shared" ref="G3:G66" si="5">(E3^2+F3^2)^0.5</f>
        <v>190906855.72318047</v>
      </c>
      <c r="H3">
        <f t="shared" ref="H3:H66" si="6">DEGREES(ATAN(F3/E3))</f>
        <v>14.813113010187248</v>
      </c>
      <c r="I3">
        <f t="shared" ref="I3:J66" si="7">ABS((G3-B3)/B3)</f>
        <v>4.4348226056785955E-2</v>
      </c>
      <c r="J3">
        <f t="shared" si="7"/>
        <v>0.30422202864315412</v>
      </c>
      <c r="L3" t="s">
        <v>2</v>
      </c>
      <c r="M3" s="6">
        <f t="shared" si="2"/>
        <v>29322623.173038948</v>
      </c>
      <c r="N3" t="s">
        <v>11</v>
      </c>
      <c r="O3" s="1">
        <f t="shared" si="3"/>
        <v>0.01</v>
      </c>
      <c r="P3">
        <v>-2</v>
      </c>
      <c r="Q3" s="1">
        <f t="shared" si="4"/>
        <v>293226.23173038947</v>
      </c>
      <c r="R3">
        <v>7.4672028192643554</v>
      </c>
      <c r="T3">
        <v>3</v>
      </c>
    </row>
    <row r="4" spans="1:20">
      <c r="A4">
        <v>11640</v>
      </c>
      <c r="B4" s="1">
        <v>162590000</v>
      </c>
      <c r="C4">
        <v>22.49</v>
      </c>
      <c r="E4" s="1">
        <f t="shared" si="0"/>
        <v>161987992.4871451</v>
      </c>
      <c r="F4">
        <f t="shared" si="1"/>
        <v>59288726.647369534</v>
      </c>
      <c r="G4">
        <f t="shared" si="5"/>
        <v>172497138.57766417</v>
      </c>
      <c r="H4">
        <f t="shared" si="6"/>
        <v>20.102975571610092</v>
      </c>
      <c r="I4">
        <f t="shared" si="7"/>
        <v>6.0933258980651744E-2</v>
      </c>
      <c r="J4">
        <f t="shared" si="7"/>
        <v>0.10613714666028934</v>
      </c>
      <c r="L4" t="s">
        <v>3</v>
      </c>
      <c r="M4" s="6">
        <f t="shared" si="2"/>
        <v>11869826.615524292</v>
      </c>
      <c r="N4" t="s">
        <v>12</v>
      </c>
      <c r="O4" s="1">
        <f t="shared" si="3"/>
        <v>0.1</v>
      </c>
      <c r="P4">
        <v>-1</v>
      </c>
      <c r="Q4" s="1">
        <f t="shared" si="4"/>
        <v>1186982.6615524292</v>
      </c>
      <c r="R4">
        <v>7.0744443751912378</v>
      </c>
      <c r="T4">
        <v>2</v>
      </c>
    </row>
    <row r="5" spans="1:20">
      <c r="A5">
        <v>7260</v>
      </c>
      <c r="B5" s="1">
        <v>143890000</v>
      </c>
      <c r="C5">
        <v>23.65</v>
      </c>
      <c r="E5" s="1">
        <f t="shared" si="0"/>
        <v>136011272.35853961</v>
      </c>
      <c r="F5">
        <f t="shared" si="1"/>
        <v>60028786.667190932</v>
      </c>
      <c r="G5">
        <f t="shared" si="5"/>
        <v>148669167.74275681</v>
      </c>
      <c r="H5">
        <f t="shared" si="6"/>
        <v>23.814340211352242</v>
      </c>
      <c r="I5">
        <f t="shared" si="7"/>
        <v>3.3214036713856511E-2</v>
      </c>
      <c r="J5">
        <f t="shared" si="7"/>
        <v>6.9488461459722376E-3</v>
      </c>
      <c r="L5" t="s">
        <v>4</v>
      </c>
      <c r="M5" s="6">
        <f t="shared" si="2"/>
        <v>3618911.8631869797</v>
      </c>
      <c r="N5" t="s">
        <v>13</v>
      </c>
      <c r="O5" s="1">
        <f t="shared" si="3"/>
        <v>1</v>
      </c>
      <c r="P5">
        <v>0</v>
      </c>
      <c r="Q5" s="1">
        <f t="shared" si="4"/>
        <v>3618911.8631869797</v>
      </c>
      <c r="R5">
        <v>6.5585780062091503</v>
      </c>
      <c r="T5">
        <v>1</v>
      </c>
    </row>
    <row r="6" spans="1:20">
      <c r="A6">
        <v>4518</v>
      </c>
      <c r="B6" s="1">
        <v>126520000</v>
      </c>
      <c r="C6">
        <v>24.83</v>
      </c>
      <c r="E6" s="1">
        <f t="shared" si="0"/>
        <v>115147310.61119133</v>
      </c>
      <c r="F6">
        <f t="shared" si="1"/>
        <v>53284477.308348343</v>
      </c>
      <c r="G6">
        <f t="shared" si="5"/>
        <v>126878440.49724944</v>
      </c>
      <c r="H6">
        <f t="shared" si="6"/>
        <v>24.832364401039413</v>
      </c>
      <c r="I6">
        <f t="shared" si="7"/>
        <v>2.8330738005804567E-3</v>
      </c>
      <c r="J6">
        <f t="shared" si="7"/>
        <v>9.522356179682009E-5</v>
      </c>
      <c r="L6" t="s">
        <v>5</v>
      </c>
      <c r="M6" s="6">
        <f t="shared" si="2"/>
        <v>712259.73107132025</v>
      </c>
      <c r="N6" t="s">
        <v>14</v>
      </c>
      <c r="O6" s="1">
        <f t="shared" si="3"/>
        <v>10</v>
      </c>
      <c r="P6">
        <v>1</v>
      </c>
      <c r="Q6" s="1">
        <f t="shared" si="4"/>
        <v>7122597.3107132027</v>
      </c>
      <c r="R6">
        <v>5.8526383913923254</v>
      </c>
      <c r="T6">
        <v>0</v>
      </c>
    </row>
    <row r="7" spans="1:20">
      <c r="A7">
        <v>2814</v>
      </c>
      <c r="B7" s="1">
        <v>110830000</v>
      </c>
      <c r="C7">
        <v>26.04</v>
      </c>
      <c r="E7" s="1">
        <f t="shared" si="0"/>
        <v>101038272.98906229</v>
      </c>
      <c r="F7">
        <f t="shared" si="1"/>
        <v>46653634.520166375</v>
      </c>
      <c r="G7">
        <f t="shared" si="5"/>
        <v>111289236.7776576</v>
      </c>
      <c r="H7">
        <f t="shared" si="6"/>
        <v>24.784763252767963</v>
      </c>
      <c r="I7">
        <f t="shared" si="7"/>
        <v>4.1436143432066969E-3</v>
      </c>
      <c r="J7">
        <f t="shared" si="7"/>
        <v>4.8204176160984498E-2</v>
      </c>
      <c r="L7" t="s">
        <v>6</v>
      </c>
      <c r="M7" s="6">
        <f t="shared" si="2"/>
        <v>91636.484641380084</v>
      </c>
      <c r="N7" t="s">
        <v>15</v>
      </c>
      <c r="O7" s="1">
        <f t="shared" si="3"/>
        <v>100</v>
      </c>
      <c r="P7">
        <v>2</v>
      </c>
      <c r="Q7" s="1">
        <f t="shared" si="4"/>
        <v>9163648.4641380087</v>
      </c>
      <c r="R7">
        <v>4.9620684204329661</v>
      </c>
      <c r="T7">
        <v>-1</v>
      </c>
    </row>
    <row r="8" spans="1:20">
      <c r="A8">
        <v>1752</v>
      </c>
      <c r="B8" s="1">
        <v>96079000</v>
      </c>
      <c r="C8">
        <v>27.31</v>
      </c>
      <c r="E8" s="1">
        <f t="shared" si="0"/>
        <v>89048052.943460673</v>
      </c>
      <c r="F8">
        <f t="shared" si="1"/>
        <v>43438039.537207738</v>
      </c>
      <c r="G8">
        <f t="shared" si="5"/>
        <v>99077843.193407267</v>
      </c>
      <c r="H8">
        <f t="shared" si="6"/>
        <v>26.003327617237279</v>
      </c>
      <c r="I8">
        <f t="shared" si="7"/>
        <v>3.1212264838385781E-2</v>
      </c>
      <c r="J8">
        <f t="shared" si="7"/>
        <v>4.7845931261908461E-2</v>
      </c>
      <c r="L8" t="s">
        <v>7</v>
      </c>
      <c r="M8" s="6">
        <f t="shared" si="2"/>
        <v>9767.5728123342124</v>
      </c>
      <c r="N8" t="s">
        <v>16</v>
      </c>
      <c r="O8" s="1">
        <f t="shared" si="3"/>
        <v>1000</v>
      </c>
      <c r="P8">
        <v>3</v>
      </c>
      <c r="Q8" s="1">
        <f t="shared" si="4"/>
        <v>9767572.8123342115</v>
      </c>
      <c r="R8">
        <v>3.9897866573554448</v>
      </c>
      <c r="T8">
        <v>-2</v>
      </c>
    </row>
    <row r="9" spans="1:20">
      <c r="A9">
        <v>1092</v>
      </c>
      <c r="B9" s="1">
        <v>83018000</v>
      </c>
      <c r="C9">
        <v>28.58</v>
      </c>
      <c r="E9" s="1">
        <f t="shared" si="0"/>
        <v>75692903.017484486</v>
      </c>
      <c r="F9">
        <f t="shared" si="1"/>
        <v>41237510.803229421</v>
      </c>
      <c r="G9">
        <f t="shared" si="5"/>
        <v>86197145.338234812</v>
      </c>
      <c r="H9">
        <f t="shared" si="6"/>
        <v>28.581558427197368</v>
      </c>
      <c r="I9">
        <f t="shared" si="7"/>
        <v>3.8294651018270884E-2</v>
      </c>
      <c r="J9">
        <f t="shared" si="7"/>
        <v>5.4528593329954291E-5</v>
      </c>
      <c r="L9" t="s">
        <v>8</v>
      </c>
      <c r="M9" s="6">
        <f t="shared" si="2"/>
        <v>463.9321563661631</v>
      </c>
      <c r="N9" t="s">
        <v>17</v>
      </c>
      <c r="O9" s="1">
        <f t="shared" si="3"/>
        <v>10000</v>
      </c>
      <c r="P9">
        <v>4</v>
      </c>
      <c r="Q9" s="1">
        <f t="shared" si="4"/>
        <v>4639321.5636616312</v>
      </c>
      <c r="R9">
        <v>2.6664544756625066</v>
      </c>
      <c r="T9">
        <v>-3</v>
      </c>
    </row>
    <row r="10" spans="1:20">
      <c r="A10">
        <v>678</v>
      </c>
      <c r="B10" s="1">
        <v>71178000</v>
      </c>
      <c r="C10">
        <v>29.85</v>
      </c>
      <c r="E10" s="1">
        <f t="shared" si="0"/>
        <v>62302088.644194238</v>
      </c>
      <c r="F10">
        <f t="shared" si="1"/>
        <v>36629037.022801295</v>
      </c>
      <c r="G10">
        <f t="shared" si="5"/>
        <v>72271962.770128116</v>
      </c>
      <c r="H10">
        <f t="shared" si="6"/>
        <v>30.452390641851213</v>
      </c>
      <c r="I10">
        <f t="shared" si="7"/>
        <v>1.5369394618113968E-2</v>
      </c>
      <c r="J10">
        <f t="shared" si="7"/>
        <v>2.0180591016791018E-2</v>
      </c>
      <c r="L10" t="s">
        <v>23</v>
      </c>
      <c r="M10" s="6">
        <f t="shared" si="2"/>
        <v>17.557385844504413</v>
      </c>
      <c r="N10" t="s">
        <v>22</v>
      </c>
      <c r="O10" s="1">
        <f t="shared" si="3"/>
        <v>100000</v>
      </c>
      <c r="P10">
        <v>5</v>
      </c>
      <c r="Q10" s="1">
        <f t="shared" si="4"/>
        <v>1755738.5844504414</v>
      </c>
      <c r="R10">
        <v>1.2444598533797677</v>
      </c>
      <c r="T10">
        <v>-4</v>
      </c>
    </row>
    <row r="11" spans="1:20">
      <c r="A11">
        <v>424.2</v>
      </c>
      <c r="B11" s="1">
        <v>60728000</v>
      </c>
      <c r="C11">
        <v>31.32</v>
      </c>
      <c r="E11" s="1">
        <f t="shared" si="0"/>
        <v>52408290.153927796</v>
      </c>
      <c r="F11">
        <f t="shared" si="1"/>
        <v>30681398.486138109</v>
      </c>
      <c r="G11">
        <f t="shared" si="5"/>
        <v>60728717.176665962</v>
      </c>
      <c r="H11">
        <f t="shared" si="6"/>
        <v>30.345996892198421</v>
      </c>
      <c r="I11">
        <f t="shared" si="7"/>
        <v>1.1809653964591991E-5</v>
      </c>
      <c r="J11">
        <f t="shared" si="7"/>
        <v>3.1098438946410567E-2</v>
      </c>
    </row>
    <row r="12" spans="1:20">
      <c r="A12">
        <v>264.60000000000002</v>
      </c>
      <c r="B12" s="1">
        <v>51413000</v>
      </c>
      <c r="C12">
        <v>32.75</v>
      </c>
      <c r="E12" s="1">
        <f t="shared" si="0"/>
        <v>45511330.071326166</v>
      </c>
      <c r="F12">
        <f t="shared" si="1"/>
        <v>26264267.600203548</v>
      </c>
      <c r="G12">
        <f t="shared" si="5"/>
        <v>52546102.780665852</v>
      </c>
      <c r="H12">
        <f t="shared" si="6"/>
        <v>29.988941168377231</v>
      </c>
      <c r="I12">
        <f t="shared" si="7"/>
        <v>2.2039227056694845E-2</v>
      </c>
      <c r="J12">
        <f t="shared" si="7"/>
        <v>8.430713989687845E-2</v>
      </c>
      <c r="L12" t="s">
        <v>29</v>
      </c>
      <c r="M12">
        <f>SUM(I2:I96)+SUM(J2:J96)</f>
        <v>6.4916236900152953</v>
      </c>
    </row>
    <row r="13" spans="1:20">
      <c r="A13">
        <v>164.4</v>
      </c>
      <c r="B13" s="1">
        <v>43141000</v>
      </c>
      <c r="C13">
        <v>34.17</v>
      </c>
      <c r="E13" s="1">
        <f t="shared" si="0"/>
        <v>39096030.366448529</v>
      </c>
      <c r="F13">
        <f t="shared" si="1"/>
        <v>24111334.556390949</v>
      </c>
      <c r="G13">
        <f t="shared" si="5"/>
        <v>45933169.327888511</v>
      </c>
      <c r="H13">
        <f t="shared" si="6"/>
        <v>31.6629975314871</v>
      </c>
      <c r="I13">
        <f t="shared" si="7"/>
        <v>6.4721942650576278E-2</v>
      </c>
      <c r="J13">
        <f t="shared" si="7"/>
        <v>7.3368524100465349E-2</v>
      </c>
    </row>
    <row r="14" spans="1:20">
      <c r="A14">
        <v>102.6</v>
      </c>
      <c r="B14" s="1">
        <v>36037000</v>
      </c>
      <c r="C14">
        <v>35.68</v>
      </c>
      <c r="E14" s="1">
        <f t="shared" si="0"/>
        <v>31795686.087973204</v>
      </c>
      <c r="F14">
        <f t="shared" si="1"/>
        <v>22385236.831236869</v>
      </c>
      <c r="G14">
        <f t="shared" si="5"/>
        <v>38885273.328028649</v>
      </c>
      <c r="H14">
        <f t="shared" si="6"/>
        <v>35.14683928156915</v>
      </c>
      <c r="I14">
        <f t="shared" si="7"/>
        <v>7.9037470600456447E-2</v>
      </c>
      <c r="J14">
        <f t="shared" si="7"/>
        <v>1.4942845247501389E-2</v>
      </c>
    </row>
    <row r="15" spans="1:20">
      <c r="A15">
        <v>64.2</v>
      </c>
      <c r="B15" s="1">
        <v>29907000</v>
      </c>
      <c r="C15">
        <v>37.22</v>
      </c>
      <c r="E15" s="1">
        <f t="shared" si="0"/>
        <v>24802648.019816622</v>
      </c>
      <c r="F15">
        <f t="shared" si="1"/>
        <v>19311436.532230325</v>
      </c>
      <c r="G15">
        <f t="shared" si="5"/>
        <v>31434104.563885279</v>
      </c>
      <c r="H15">
        <f t="shared" si="6"/>
        <v>37.904461344059612</v>
      </c>
      <c r="I15">
        <f t="shared" si="7"/>
        <v>5.1061776971454143E-2</v>
      </c>
      <c r="J15">
        <f t="shared" si="7"/>
        <v>1.8389611608264737E-2</v>
      </c>
    </row>
    <row r="16" spans="1:20">
      <c r="A16">
        <v>39.840000000000003</v>
      </c>
      <c r="B16" s="1">
        <v>24728000</v>
      </c>
      <c r="C16">
        <v>38.89</v>
      </c>
      <c r="E16" s="1">
        <f t="shared" si="0"/>
        <v>19700005.27661081</v>
      </c>
      <c r="F16">
        <f t="shared" si="1"/>
        <v>15538232.755597893</v>
      </c>
      <c r="G16">
        <f t="shared" si="5"/>
        <v>25090374.35084676</v>
      </c>
      <c r="H16">
        <f t="shared" si="6"/>
        <v>38.264348144603886</v>
      </c>
      <c r="I16">
        <f t="shared" si="7"/>
        <v>1.4654414058830475E-2</v>
      </c>
      <c r="J16">
        <f t="shared" si="7"/>
        <v>1.6087730917873858E-2</v>
      </c>
    </row>
    <row r="17" spans="1:10">
      <c r="A17">
        <v>24.84</v>
      </c>
      <c r="B17" s="1">
        <v>20416000</v>
      </c>
      <c r="C17">
        <v>40.479999999999997</v>
      </c>
      <c r="E17" s="1">
        <f t="shared" si="0"/>
        <v>16379296.922074383</v>
      </c>
      <c r="F17">
        <f t="shared" si="1"/>
        <v>12718888.433581783</v>
      </c>
      <c r="G17">
        <f t="shared" si="5"/>
        <v>20737682.865917683</v>
      </c>
      <c r="H17">
        <f t="shared" si="6"/>
        <v>37.830134290926523</v>
      </c>
      <c r="I17">
        <f t="shared" si="7"/>
        <v>1.575640996853853E-2</v>
      </c>
      <c r="J17">
        <f t="shared" si="7"/>
        <v>6.54611094138704E-2</v>
      </c>
    </row>
    <row r="18" spans="1:10">
      <c r="A18">
        <v>15.48</v>
      </c>
      <c r="B18" s="1">
        <v>16878000</v>
      </c>
      <c r="C18">
        <v>42.07</v>
      </c>
      <c r="E18" s="1">
        <f t="shared" si="0"/>
        <v>13492149.35176421</v>
      </c>
      <c r="F18">
        <f t="shared" si="1"/>
        <v>11076707.791562622</v>
      </c>
      <c r="G18">
        <f t="shared" si="5"/>
        <v>17456561.792918313</v>
      </c>
      <c r="H18">
        <f t="shared" si="6"/>
        <v>39.385115629155187</v>
      </c>
      <c r="I18">
        <f t="shared" si="7"/>
        <v>3.4279049230851601E-2</v>
      </c>
      <c r="J18">
        <f t="shared" si="7"/>
        <v>6.3819452599116061E-2</v>
      </c>
    </row>
    <row r="19" spans="1:10">
      <c r="A19">
        <v>9.66</v>
      </c>
      <c r="B19" s="1">
        <v>13835000</v>
      </c>
      <c r="C19">
        <v>43.75</v>
      </c>
      <c r="E19" s="1">
        <f t="shared" si="0"/>
        <v>10400484.708070301</v>
      </c>
      <c r="F19">
        <f t="shared" si="1"/>
        <v>9737589.0421601217</v>
      </c>
      <c r="G19">
        <f t="shared" si="5"/>
        <v>14247481.269220924</v>
      </c>
      <c r="H19">
        <f t="shared" si="6"/>
        <v>43.114645175463309</v>
      </c>
      <c r="I19">
        <f t="shared" si="7"/>
        <v>2.9814330988140514E-2</v>
      </c>
      <c r="J19">
        <f t="shared" si="7"/>
        <v>1.4522395989410077E-2</v>
      </c>
    </row>
    <row r="20" spans="1:10">
      <c r="A20">
        <v>6</v>
      </c>
      <c r="B20" s="1">
        <v>11251000</v>
      </c>
      <c r="C20">
        <v>45.48</v>
      </c>
      <c r="E20" s="1">
        <f t="shared" si="0"/>
        <v>7584206.3740843739</v>
      </c>
      <c r="F20">
        <f t="shared" si="1"/>
        <v>7974788.6010296457</v>
      </c>
      <c r="G20">
        <f t="shared" si="5"/>
        <v>11005336.866984783</v>
      </c>
      <c r="H20">
        <f t="shared" si="6"/>
        <v>46.438011524933671</v>
      </c>
      <c r="I20">
        <f t="shared" si="7"/>
        <v>2.1834782065169075E-2</v>
      </c>
      <c r="J20">
        <f t="shared" si="7"/>
        <v>2.106445745236751E-2</v>
      </c>
    </row>
    <row r="21" spans="1:10">
      <c r="A21">
        <v>1250</v>
      </c>
      <c r="B21" s="1">
        <v>93717000</v>
      </c>
      <c r="C21">
        <v>28.56</v>
      </c>
      <c r="E21" s="1">
        <f t="shared" si="0"/>
        <v>79660801.636614725</v>
      </c>
      <c r="F21">
        <f t="shared" si="1"/>
        <v>42015017.718272313</v>
      </c>
      <c r="G21">
        <f t="shared" si="5"/>
        <v>90061673.486865744</v>
      </c>
      <c r="H21">
        <f t="shared" si="6"/>
        <v>27.808239665085104</v>
      </c>
      <c r="I21">
        <f t="shared" si="7"/>
        <v>3.9003878838783312E-2</v>
      </c>
      <c r="J21">
        <f t="shared" si="7"/>
        <v>2.6322140578252624E-2</v>
      </c>
    </row>
    <row r="22" spans="1:10">
      <c r="A22">
        <v>780</v>
      </c>
      <c r="B22" s="1">
        <v>79869000</v>
      </c>
      <c r="C22">
        <v>30.03</v>
      </c>
      <c r="E22" s="1">
        <f t="shared" si="0"/>
        <v>65994054.155402184</v>
      </c>
      <c r="F22">
        <f t="shared" si="1"/>
        <v>38269502.34850467</v>
      </c>
      <c r="G22">
        <f t="shared" si="5"/>
        <v>76287417.008759439</v>
      </c>
      <c r="H22">
        <f t="shared" si="6"/>
        <v>30.109153495624213</v>
      </c>
      <c r="I22">
        <f t="shared" si="7"/>
        <v>4.4843218160244412E-2</v>
      </c>
      <c r="J22">
        <f t="shared" si="7"/>
        <v>2.6358140401002896E-3</v>
      </c>
    </row>
    <row r="23" spans="1:10">
      <c r="A23">
        <v>485</v>
      </c>
      <c r="B23" s="1">
        <v>67816000</v>
      </c>
      <c r="C23">
        <v>31.38</v>
      </c>
      <c r="E23" s="1">
        <f t="shared" si="0"/>
        <v>54841725.477222487</v>
      </c>
      <c r="F23">
        <f t="shared" si="1"/>
        <v>32329500.078726485</v>
      </c>
      <c r="G23">
        <f t="shared" si="5"/>
        <v>63661695.144406967</v>
      </c>
      <c r="H23">
        <f t="shared" si="6"/>
        <v>30.519584482871842</v>
      </c>
      <c r="I23">
        <f t="shared" si="7"/>
        <v>6.1258476695662277E-2</v>
      </c>
      <c r="J23">
        <f t="shared" si="7"/>
        <v>2.7419232540731579E-2</v>
      </c>
    </row>
    <row r="24" spans="1:10">
      <c r="A24">
        <v>302.5</v>
      </c>
      <c r="B24" s="1">
        <v>57345000</v>
      </c>
      <c r="C24">
        <v>32.69</v>
      </c>
      <c r="E24" s="1">
        <f t="shared" si="0"/>
        <v>47296620.363724664</v>
      </c>
      <c r="F24">
        <f t="shared" si="1"/>
        <v>27257333.498860292</v>
      </c>
      <c r="G24">
        <f t="shared" si="5"/>
        <v>54588758.250196405</v>
      </c>
      <c r="H24">
        <f t="shared" si="6"/>
        <v>29.955112278427535</v>
      </c>
      <c r="I24">
        <f t="shared" si="7"/>
        <v>4.8064203501675735E-2</v>
      </c>
      <c r="J24">
        <f t="shared" si="7"/>
        <v>8.3661294633602418E-2</v>
      </c>
    </row>
    <row r="25" spans="1:10">
      <c r="A25">
        <v>188.25</v>
      </c>
      <c r="B25" s="1">
        <v>48159000</v>
      </c>
      <c r="C25">
        <v>34.020000000000003</v>
      </c>
      <c r="E25" s="1">
        <f t="shared" si="0"/>
        <v>41003445.470734939</v>
      </c>
      <c r="F25">
        <f t="shared" si="1"/>
        <v>24569113.094644561</v>
      </c>
      <c r="G25">
        <f t="shared" si="5"/>
        <v>47800877.175308913</v>
      </c>
      <c r="H25">
        <f t="shared" si="6"/>
        <v>30.92988553747761</v>
      </c>
      <c r="I25">
        <f t="shared" si="7"/>
        <v>7.4362595712345984E-3</v>
      </c>
      <c r="J25">
        <f t="shared" si="7"/>
        <v>9.0832288727877519E-2</v>
      </c>
    </row>
    <row r="26" spans="1:10">
      <c r="A26">
        <v>117.25</v>
      </c>
      <c r="B26" s="1">
        <v>40198000</v>
      </c>
      <c r="C26">
        <v>35.36</v>
      </c>
      <c r="E26" s="1">
        <f t="shared" si="0"/>
        <v>33930447.473510496</v>
      </c>
      <c r="F26">
        <f t="shared" si="1"/>
        <v>22975976.547573332</v>
      </c>
      <c r="G26">
        <f t="shared" si="5"/>
        <v>40977686.172687866</v>
      </c>
      <c r="H26">
        <f t="shared" si="6"/>
        <v>34.103863099622629</v>
      </c>
      <c r="I26">
        <f t="shared" si="7"/>
        <v>1.9396143407330358E-2</v>
      </c>
      <c r="J26">
        <f t="shared" si="7"/>
        <v>3.5524233607957312E-2</v>
      </c>
    </row>
    <row r="27" spans="1:10">
      <c r="A27">
        <v>73</v>
      </c>
      <c r="B27" s="1">
        <v>33325000</v>
      </c>
      <c r="C27">
        <v>36.79</v>
      </c>
      <c r="E27" s="1">
        <f t="shared" si="0"/>
        <v>26565970.573308006</v>
      </c>
      <c r="F27">
        <f t="shared" si="1"/>
        <v>20288666.650306407</v>
      </c>
      <c r="G27">
        <f t="shared" si="5"/>
        <v>33427246.176571622</v>
      </c>
      <c r="H27">
        <f t="shared" si="6"/>
        <v>37.369292438170909</v>
      </c>
      <c r="I27">
        <f t="shared" si="7"/>
        <v>3.068152335232483E-3</v>
      </c>
      <c r="J27">
        <f t="shared" si="7"/>
        <v>1.5745921124515085E-2</v>
      </c>
    </row>
    <row r="28" spans="1:10">
      <c r="A28">
        <v>45.5</v>
      </c>
      <c r="B28" s="1">
        <v>27471000</v>
      </c>
      <c r="C28">
        <v>38.19</v>
      </c>
      <c r="E28" s="1">
        <f t="shared" si="0"/>
        <v>20896009.682277992</v>
      </c>
      <c r="F28">
        <f t="shared" si="1"/>
        <v>16546688.810501512</v>
      </c>
      <c r="G28">
        <f t="shared" si="5"/>
        <v>26654007.789325632</v>
      </c>
      <c r="H28">
        <f t="shared" si="6"/>
        <v>38.374251364977837</v>
      </c>
      <c r="I28">
        <f t="shared" si="7"/>
        <v>2.9740170022000214E-2</v>
      </c>
      <c r="J28">
        <f t="shared" si="7"/>
        <v>4.8245971452694335E-3</v>
      </c>
    </row>
    <row r="29" spans="1:10">
      <c r="A29">
        <v>28.25</v>
      </c>
      <c r="B29" s="1">
        <v>22432000</v>
      </c>
      <c r="C29">
        <v>39.700000000000003</v>
      </c>
      <c r="E29" s="1">
        <f t="shared" si="0"/>
        <v>17187223.024743143</v>
      </c>
      <c r="F29">
        <f t="shared" si="1"/>
        <v>13352876.463979473</v>
      </c>
      <c r="G29">
        <f t="shared" si="5"/>
        <v>21764648.97866625</v>
      </c>
      <c r="H29">
        <f t="shared" si="6"/>
        <v>37.843889418956593</v>
      </c>
      <c r="I29">
        <f t="shared" si="7"/>
        <v>2.9749956371868329E-2</v>
      </c>
      <c r="J29">
        <f t="shared" si="7"/>
        <v>4.6753415139632493E-2</v>
      </c>
    </row>
    <row r="30" spans="1:10">
      <c r="A30">
        <v>17.675000000000001</v>
      </c>
      <c r="B30" s="1">
        <v>18195000</v>
      </c>
      <c r="C30">
        <v>41.21</v>
      </c>
      <c r="E30" s="1">
        <f t="shared" si="0"/>
        <v>14318429.905899869</v>
      </c>
      <c r="F30">
        <f t="shared" si="1"/>
        <v>11458511.63995433</v>
      </c>
      <c r="G30">
        <f t="shared" si="5"/>
        <v>18338891.023536202</v>
      </c>
      <c r="H30">
        <f t="shared" si="6"/>
        <v>38.669000162994472</v>
      </c>
      <c r="I30">
        <f t="shared" si="7"/>
        <v>7.9082727967134687E-3</v>
      </c>
      <c r="J30">
        <f t="shared" si="7"/>
        <v>6.1659787357571681E-2</v>
      </c>
    </row>
    <row r="31" spans="1:10">
      <c r="A31">
        <v>11.025</v>
      </c>
      <c r="B31" s="1">
        <v>14658000</v>
      </c>
      <c r="C31">
        <v>42.86</v>
      </c>
      <c r="E31" s="1">
        <f t="shared" si="0"/>
        <v>11274436.717381407</v>
      </c>
      <c r="F31">
        <f t="shared" si="1"/>
        <v>10142434.266251078</v>
      </c>
      <c r="G31">
        <f t="shared" si="5"/>
        <v>15165154.009750843</v>
      </c>
      <c r="H31">
        <f t="shared" si="6"/>
        <v>41.974410281306454</v>
      </c>
      <c r="I31">
        <f t="shared" si="7"/>
        <v>3.4599127421943175E-2</v>
      </c>
      <c r="J31">
        <f t="shared" si="7"/>
        <v>2.066238261067534E-2</v>
      </c>
    </row>
    <row r="32" spans="1:10">
      <c r="A32">
        <v>6.85</v>
      </c>
      <c r="B32" s="1">
        <v>11718000</v>
      </c>
      <c r="C32">
        <v>44.52</v>
      </c>
      <c r="E32" s="1">
        <f t="shared" si="0"/>
        <v>8287745.7011723043</v>
      </c>
      <c r="F32">
        <f t="shared" si="1"/>
        <v>8502015.5741674881</v>
      </c>
      <c r="G32">
        <f t="shared" si="5"/>
        <v>11873120.804181457</v>
      </c>
      <c r="H32">
        <f t="shared" si="6"/>
        <v>45.731165426959301</v>
      </c>
      <c r="I32">
        <f t="shared" si="7"/>
        <v>1.3237822510791652E-2</v>
      </c>
      <c r="J32">
        <f t="shared" si="7"/>
        <v>2.7204973651376852E-2</v>
      </c>
    </row>
    <row r="33" spans="1:10">
      <c r="A33">
        <v>4.2750000000000004</v>
      </c>
      <c r="B33" s="1">
        <v>9284800</v>
      </c>
      <c r="C33">
        <v>46.27</v>
      </c>
      <c r="E33" s="1">
        <f t="shared" si="0"/>
        <v>6133500.8457528092</v>
      </c>
      <c r="F33">
        <f t="shared" si="1"/>
        <v>6636170.3455728441</v>
      </c>
      <c r="G33">
        <f t="shared" si="5"/>
        <v>9036514.2328394968</v>
      </c>
      <c r="H33">
        <f t="shared" si="6"/>
        <v>47.254245868822132</v>
      </c>
      <c r="I33">
        <f t="shared" si="7"/>
        <v>2.6741100202535669E-2</v>
      </c>
      <c r="J33">
        <f t="shared" si="7"/>
        <v>2.1271793145064371E-2</v>
      </c>
    </row>
    <row r="34" spans="1:10">
      <c r="A34">
        <v>2.6749999999999998</v>
      </c>
      <c r="B34" s="1">
        <v>7279600</v>
      </c>
      <c r="C34">
        <v>48.1</v>
      </c>
      <c r="E34" s="1">
        <f t="shared" si="0"/>
        <v>4802328.4218461653</v>
      </c>
      <c r="F34">
        <f t="shared" si="1"/>
        <v>5133061.5960281445</v>
      </c>
      <c r="G34">
        <f t="shared" si="5"/>
        <v>7029273.0505999327</v>
      </c>
      <c r="H34">
        <f t="shared" si="6"/>
        <v>46.906580433891804</v>
      </c>
      <c r="I34">
        <f t="shared" si="7"/>
        <v>3.4387459393382509E-2</v>
      </c>
      <c r="J34">
        <f t="shared" si="7"/>
        <v>2.4811217590607011E-2</v>
      </c>
    </row>
    <row r="35" spans="1:10">
      <c r="A35">
        <v>1.66</v>
      </c>
      <c r="B35" s="1">
        <v>5637700</v>
      </c>
      <c r="C35">
        <v>49.98</v>
      </c>
      <c r="E35" s="1">
        <f t="shared" si="0"/>
        <v>3793415.6488902997</v>
      </c>
      <c r="F35">
        <f t="shared" si="1"/>
        <v>4153912.0071690269</v>
      </c>
      <c r="G35">
        <f t="shared" si="5"/>
        <v>5625387.7420626599</v>
      </c>
      <c r="H35">
        <f t="shared" si="6"/>
        <v>47.59719640885293</v>
      </c>
      <c r="I35">
        <f t="shared" si="7"/>
        <v>2.1839150606346677E-3</v>
      </c>
      <c r="J35">
        <f t="shared" si="7"/>
        <v>4.7675141879693211E-2</v>
      </c>
    </row>
    <row r="36" spans="1:10">
      <c r="A36">
        <v>1.0349999999999999</v>
      </c>
      <c r="B36" s="1">
        <v>4308300</v>
      </c>
      <c r="C36">
        <v>51.94</v>
      </c>
      <c r="E36" s="1">
        <f t="shared" si="0"/>
        <v>2808232.4398652604</v>
      </c>
      <c r="F36">
        <f t="shared" si="1"/>
        <v>3463042.519988894</v>
      </c>
      <c r="G36">
        <f t="shared" si="5"/>
        <v>4458568.4845657162</v>
      </c>
      <c r="H36">
        <f t="shared" si="6"/>
        <v>50.960892368744162</v>
      </c>
      <c r="I36">
        <f t="shared" si="7"/>
        <v>3.4878834938541013E-2</v>
      </c>
      <c r="J36">
        <f t="shared" si="7"/>
        <v>1.8850743766958722E-2</v>
      </c>
    </row>
    <row r="37" spans="1:10">
      <c r="A37">
        <v>0.64500000000000002</v>
      </c>
      <c r="B37" s="1">
        <v>3241600</v>
      </c>
      <c r="C37">
        <v>53.95</v>
      </c>
      <c r="E37" s="1">
        <f t="shared" si="0"/>
        <v>1911052.1229779653</v>
      </c>
      <c r="F37">
        <f t="shared" si="1"/>
        <v>2750758.0087133115</v>
      </c>
      <c r="G37">
        <f t="shared" si="5"/>
        <v>3349446.1988870655</v>
      </c>
      <c r="H37">
        <f t="shared" si="6"/>
        <v>55.210879061784922</v>
      </c>
      <c r="I37">
        <f t="shared" si="7"/>
        <v>3.3269434503660392E-2</v>
      </c>
      <c r="J37">
        <f t="shared" si="7"/>
        <v>2.3371252303705643E-2</v>
      </c>
    </row>
    <row r="38" spans="1:10">
      <c r="A38">
        <v>0.40250000000000002</v>
      </c>
      <c r="B38" s="1">
        <v>2434700</v>
      </c>
      <c r="C38">
        <v>55.92</v>
      </c>
      <c r="E38" s="1">
        <f t="shared" si="0"/>
        <v>1296908.9920607624</v>
      </c>
      <c r="F38">
        <f t="shared" si="1"/>
        <v>2043419.1890062743</v>
      </c>
      <c r="G38">
        <f t="shared" si="5"/>
        <v>2420234.4753529816</v>
      </c>
      <c r="H38">
        <f t="shared" si="6"/>
        <v>57.597686516693159</v>
      </c>
      <c r="I38">
        <f t="shared" si="7"/>
        <v>5.9413992060699085E-3</v>
      </c>
      <c r="J38">
        <f t="shared" si="7"/>
        <v>3.0001547151165184E-2</v>
      </c>
    </row>
    <row r="39" spans="1:10">
      <c r="A39">
        <v>0.25</v>
      </c>
      <c r="B39" s="1">
        <v>1830400</v>
      </c>
      <c r="C39">
        <v>57.81</v>
      </c>
      <c r="E39" s="1">
        <f t="shared" si="0"/>
        <v>936233.86047315446</v>
      </c>
      <c r="F39">
        <f t="shared" si="1"/>
        <v>1486772.121456767</v>
      </c>
      <c r="G39">
        <f t="shared" si="5"/>
        <v>1756993.2221376158</v>
      </c>
      <c r="H39">
        <f t="shared" si="6"/>
        <v>57.80100754929073</v>
      </c>
      <c r="I39">
        <f t="shared" si="7"/>
        <v>4.0104227416075292E-2</v>
      </c>
      <c r="J39">
        <f t="shared" si="7"/>
        <v>1.5555181991475165E-4</v>
      </c>
    </row>
    <row r="40" spans="1:10">
      <c r="A40">
        <v>50</v>
      </c>
      <c r="B40" s="1">
        <v>29732000</v>
      </c>
      <c r="C40">
        <v>40.72</v>
      </c>
      <c r="E40" s="1">
        <f t="shared" si="0"/>
        <v>21845209.918085046</v>
      </c>
      <c r="F40">
        <f t="shared" si="1"/>
        <v>17297109.36955722</v>
      </c>
      <c r="G40">
        <f t="shared" si="5"/>
        <v>27864012.433740146</v>
      </c>
      <c r="H40">
        <f t="shared" si="6"/>
        <v>38.372297578461449</v>
      </c>
      <c r="I40">
        <f t="shared" si="7"/>
        <v>6.2827511309695064E-2</v>
      </c>
      <c r="J40">
        <f t="shared" si="7"/>
        <v>5.7654774595740421E-2</v>
      </c>
    </row>
    <row r="41" spans="1:10">
      <c r="A41">
        <v>31.2</v>
      </c>
      <c r="B41" s="1">
        <v>24522000</v>
      </c>
      <c r="C41">
        <v>41.76</v>
      </c>
      <c r="E41" s="1">
        <f t="shared" si="0"/>
        <v>17847510.590705771</v>
      </c>
      <c r="F41">
        <f t="shared" si="1"/>
        <v>13911874.507320598</v>
      </c>
      <c r="G41">
        <f t="shared" si="5"/>
        <v>22629049.617533464</v>
      </c>
      <c r="H41">
        <f t="shared" si="6"/>
        <v>37.935895934504778</v>
      </c>
      <c r="I41">
        <f t="shared" si="7"/>
        <v>7.7193963888203904E-2</v>
      </c>
      <c r="J41">
        <f t="shared" si="7"/>
        <v>9.1573373215881715E-2</v>
      </c>
    </row>
    <row r="42" spans="1:10">
      <c r="A42">
        <v>19.399999999999999</v>
      </c>
      <c r="B42" s="1">
        <v>19820000</v>
      </c>
      <c r="C42">
        <v>43.01</v>
      </c>
      <c r="E42" s="1">
        <f t="shared" si="0"/>
        <v>14885540.24526247</v>
      </c>
      <c r="F42">
        <f t="shared" si="1"/>
        <v>11754371.810087066</v>
      </c>
      <c r="G42">
        <f t="shared" si="5"/>
        <v>18966933.464403205</v>
      </c>
      <c r="H42">
        <f t="shared" si="6"/>
        <v>38.296397745365311</v>
      </c>
      <c r="I42">
        <f t="shared" si="7"/>
        <v>4.3040693016992704E-2</v>
      </c>
      <c r="J42">
        <f t="shared" si="7"/>
        <v>0.10959317030073673</v>
      </c>
    </row>
    <row r="43" spans="1:10">
      <c r="A43">
        <v>12.1</v>
      </c>
      <c r="B43" s="1">
        <v>15829000</v>
      </c>
      <c r="C43">
        <v>44.38</v>
      </c>
      <c r="E43" s="1">
        <f t="shared" si="0"/>
        <v>11892268.812579848</v>
      </c>
      <c r="F43">
        <f t="shared" si="1"/>
        <v>10407281.230409592</v>
      </c>
      <c r="G43">
        <f t="shared" si="5"/>
        <v>15803087.043976411</v>
      </c>
      <c r="H43">
        <f t="shared" si="6"/>
        <v>41.190143552571854</v>
      </c>
      <c r="I43">
        <f t="shared" si="7"/>
        <v>1.6370557851783927E-3</v>
      </c>
      <c r="J43">
        <f t="shared" si="7"/>
        <v>7.1875990253000191E-2</v>
      </c>
    </row>
    <row r="44" spans="1:10">
      <c r="A44">
        <v>7.53</v>
      </c>
      <c r="B44" s="1">
        <v>12517000</v>
      </c>
      <c r="C44">
        <v>45.87</v>
      </c>
      <c r="E44" s="1">
        <f t="shared" si="0"/>
        <v>8833621.133892579</v>
      </c>
      <c r="F44">
        <f t="shared" si="1"/>
        <v>8865891.0681721903</v>
      </c>
      <c r="G44">
        <f t="shared" si="5"/>
        <v>12515465.903027702</v>
      </c>
      <c r="H44">
        <f t="shared" si="6"/>
        <v>45.104462143905863</v>
      </c>
      <c r="I44">
        <f t="shared" si="7"/>
        <v>1.2256107472220798E-4</v>
      </c>
      <c r="J44">
        <f t="shared" si="7"/>
        <v>1.6689292698803891E-2</v>
      </c>
    </row>
    <row r="45" spans="1:10">
      <c r="A45">
        <v>4.6900000000000004</v>
      </c>
      <c r="B45" s="1">
        <v>9808900</v>
      </c>
      <c r="C45">
        <v>47.43</v>
      </c>
      <c r="E45" s="1">
        <f t="shared" si="0"/>
        <v>6481066.2436566101</v>
      </c>
      <c r="F45">
        <f t="shared" si="1"/>
        <v>6990745.6774103101</v>
      </c>
      <c r="G45">
        <f t="shared" si="5"/>
        <v>9532824.596146524</v>
      </c>
      <c r="H45">
        <f t="shared" si="6"/>
        <v>47.16663947729576</v>
      </c>
      <c r="I45">
        <f t="shared" si="7"/>
        <v>2.8145398959462942E-2</v>
      </c>
      <c r="J45">
        <f t="shared" si="7"/>
        <v>5.5526148577743932E-3</v>
      </c>
    </row>
    <row r="46" spans="1:10">
      <c r="A46">
        <v>2.92</v>
      </c>
      <c r="B46" s="1">
        <v>7611400</v>
      </c>
      <c r="C46">
        <v>49.06</v>
      </c>
      <c r="E46" s="1">
        <f t="shared" si="0"/>
        <v>5010339.3232650263</v>
      </c>
      <c r="F46">
        <f t="shared" si="1"/>
        <v>5371057.9319837438</v>
      </c>
      <c r="G46">
        <f t="shared" si="5"/>
        <v>7345186.4130858742</v>
      </c>
      <c r="H46">
        <f t="shared" si="6"/>
        <v>46.990034851174727</v>
      </c>
      <c r="I46">
        <f t="shared" si="7"/>
        <v>3.4975640081210534E-2</v>
      </c>
      <c r="J46">
        <f t="shared" si="7"/>
        <v>4.2192522397580014E-2</v>
      </c>
    </row>
    <row r="47" spans="1:10">
      <c r="A47">
        <v>1.82</v>
      </c>
      <c r="B47" s="1">
        <v>5851200</v>
      </c>
      <c r="C47">
        <v>50.76</v>
      </c>
      <c r="E47" s="1">
        <f t="shared" si="0"/>
        <v>3982183.2219903735</v>
      </c>
      <c r="F47">
        <f t="shared" si="1"/>
        <v>4308531.9082511067</v>
      </c>
      <c r="G47">
        <f t="shared" si="5"/>
        <v>5866960.9183903346</v>
      </c>
      <c r="H47">
        <f t="shared" si="6"/>
        <v>47.254178751215932</v>
      </c>
      <c r="I47">
        <f t="shared" si="7"/>
        <v>2.6936215460648385E-3</v>
      </c>
      <c r="J47">
        <f t="shared" si="7"/>
        <v>6.9066612466195165E-2</v>
      </c>
    </row>
    <row r="48" spans="1:10">
      <c r="A48">
        <v>1.1299999999999999</v>
      </c>
      <c r="B48" s="1">
        <v>4456700</v>
      </c>
      <c r="C48">
        <v>52.5</v>
      </c>
      <c r="E48" s="1">
        <f t="shared" si="0"/>
        <v>2991580.311350571</v>
      </c>
      <c r="F48">
        <f t="shared" si="1"/>
        <v>3587802.7375096306</v>
      </c>
      <c r="G48">
        <f t="shared" si="5"/>
        <v>4671389.6479037134</v>
      </c>
      <c r="H48">
        <f t="shared" si="6"/>
        <v>50.177989626257052</v>
      </c>
      <c r="I48">
        <f t="shared" si="7"/>
        <v>4.8172335563020488E-2</v>
      </c>
      <c r="J48">
        <f t="shared" si="7"/>
        <v>4.4228769023675202E-2</v>
      </c>
    </row>
    <row r="49" spans="1:10">
      <c r="A49">
        <v>0.70699999999999996</v>
      </c>
      <c r="B49" s="1">
        <v>3369800</v>
      </c>
      <c r="C49">
        <v>54.27</v>
      </c>
      <c r="E49" s="1">
        <f t="shared" si="0"/>
        <v>2066746.9250452851</v>
      </c>
      <c r="F49">
        <f t="shared" si="1"/>
        <v>2893793.1119594327</v>
      </c>
      <c r="G49">
        <f t="shared" si="5"/>
        <v>3556048.5692701107</v>
      </c>
      <c r="H49">
        <f t="shared" si="6"/>
        <v>54.465575777081291</v>
      </c>
      <c r="I49">
        <f t="shared" si="7"/>
        <v>5.5269917879432216E-2</v>
      </c>
      <c r="J49">
        <f t="shared" si="7"/>
        <v>3.6037548752770967E-3</v>
      </c>
    </row>
    <row r="50" spans="1:10">
      <c r="A50">
        <v>0.441</v>
      </c>
      <c r="B50" s="1">
        <v>2526400</v>
      </c>
      <c r="C50">
        <v>56.05</v>
      </c>
      <c r="E50" s="1">
        <f t="shared" si="0"/>
        <v>1392104.0768901126</v>
      </c>
      <c r="F50">
        <f t="shared" si="1"/>
        <v>2171944.4733000495</v>
      </c>
      <c r="G50">
        <f t="shared" si="5"/>
        <v>2579786.145399014</v>
      </c>
      <c r="H50">
        <f t="shared" si="6"/>
        <v>57.342228895193003</v>
      </c>
      <c r="I50">
        <f t="shared" si="7"/>
        <v>2.1131311510059373E-2</v>
      </c>
      <c r="J50">
        <f t="shared" si="7"/>
        <v>2.3054931225566559E-2</v>
      </c>
    </row>
    <row r="51" spans="1:10">
      <c r="A51">
        <v>0.27400000000000002</v>
      </c>
      <c r="B51" s="1">
        <v>1875600</v>
      </c>
      <c r="C51">
        <v>57.84</v>
      </c>
      <c r="E51" s="1">
        <f t="shared" si="0"/>
        <v>992151.98454071267</v>
      </c>
      <c r="F51">
        <f t="shared" si="1"/>
        <v>1578074.9793658399</v>
      </c>
      <c r="G51">
        <f t="shared" si="5"/>
        <v>1864051.0188641755</v>
      </c>
      <c r="H51">
        <f t="shared" si="6"/>
        <v>57.842002109970636</v>
      </c>
      <c r="I51">
        <f t="shared" si="7"/>
        <v>6.1574862101857874E-3</v>
      </c>
      <c r="J51">
        <f t="shared" si="7"/>
        <v>3.4614626048282494E-5</v>
      </c>
    </row>
    <row r="52" spans="1:10">
      <c r="A52">
        <v>0.17100000000000001</v>
      </c>
      <c r="B52" s="1">
        <v>1379400</v>
      </c>
      <c r="C52">
        <v>59.62</v>
      </c>
      <c r="E52" s="1">
        <f t="shared" si="0"/>
        <v>738694.94799967494</v>
      </c>
      <c r="F52">
        <f t="shared" si="1"/>
        <v>1181093.9255058167</v>
      </c>
      <c r="G52">
        <f t="shared" si="5"/>
        <v>1393073.252584724</v>
      </c>
      <c r="H52">
        <f t="shared" si="6"/>
        <v>57.976785928720801</v>
      </c>
      <c r="I52">
        <f t="shared" si="7"/>
        <v>9.912463813776997E-3</v>
      </c>
      <c r="J52">
        <f t="shared" si="7"/>
        <v>2.7561457082844621E-2</v>
      </c>
    </row>
    <row r="53" spans="1:10">
      <c r="A53">
        <v>0.107</v>
      </c>
      <c r="B53" s="1">
        <v>1004100</v>
      </c>
      <c r="C53">
        <v>61.36</v>
      </c>
      <c r="E53" s="1">
        <f t="shared" si="0"/>
        <v>523636.60816306155</v>
      </c>
      <c r="F53">
        <f t="shared" si="1"/>
        <v>911993.31809917453</v>
      </c>
      <c r="G53">
        <f t="shared" si="5"/>
        <v>1051630.6907208718</v>
      </c>
      <c r="H53">
        <f t="shared" si="6"/>
        <v>60.136972821159922</v>
      </c>
      <c r="I53">
        <f t="shared" si="7"/>
        <v>4.7336610617340694E-2</v>
      </c>
      <c r="J53">
        <f t="shared" si="7"/>
        <v>1.9931994440027332E-2</v>
      </c>
    </row>
    <row r="54" spans="1:10">
      <c r="A54">
        <v>6.6400000000000001E-2</v>
      </c>
      <c r="B54">
        <v>722110</v>
      </c>
      <c r="C54">
        <v>63.12</v>
      </c>
      <c r="E54" s="1">
        <f t="shared" si="0"/>
        <v>334215.5840881163</v>
      </c>
      <c r="F54">
        <f t="shared" si="1"/>
        <v>683666.2181215384</v>
      </c>
      <c r="G54">
        <f t="shared" si="5"/>
        <v>760985.9094937091</v>
      </c>
      <c r="H54">
        <f t="shared" si="6"/>
        <v>63.947940949501167</v>
      </c>
      <c r="I54">
        <f t="shared" si="7"/>
        <v>5.3836547747170234E-2</v>
      </c>
      <c r="J54">
        <f t="shared" si="7"/>
        <v>1.3116935194885443E-2</v>
      </c>
    </row>
    <row r="55" spans="1:10">
      <c r="A55">
        <v>4.1399999999999999E-2</v>
      </c>
      <c r="B55">
        <v>510210</v>
      </c>
      <c r="C55">
        <v>64.86</v>
      </c>
      <c r="E55" s="1">
        <f t="shared" si="0"/>
        <v>207444.95372045547</v>
      </c>
      <c r="F55">
        <f t="shared" si="1"/>
        <v>486392.25554873829</v>
      </c>
      <c r="G55">
        <f t="shared" si="5"/>
        <v>528782.40806769568</v>
      </c>
      <c r="H55">
        <f t="shared" si="6"/>
        <v>66.901886135934262</v>
      </c>
      <c r="I55">
        <f t="shared" si="7"/>
        <v>3.6401497555311892E-2</v>
      </c>
      <c r="J55">
        <f t="shared" si="7"/>
        <v>3.1481439036914319E-2</v>
      </c>
    </row>
    <row r="56" spans="1:10">
      <c r="A56">
        <v>2.58E-2</v>
      </c>
      <c r="B56">
        <v>357790</v>
      </c>
      <c r="C56">
        <v>66.569999999999993</v>
      </c>
      <c r="E56" s="1">
        <f t="shared" si="0"/>
        <v>136842.52025018373</v>
      </c>
      <c r="F56">
        <f t="shared" si="1"/>
        <v>336708.88361025567</v>
      </c>
      <c r="G56">
        <f t="shared" si="5"/>
        <v>363453.91406681348</v>
      </c>
      <c r="H56">
        <f t="shared" si="6"/>
        <v>67.882586604918984</v>
      </c>
      <c r="I56">
        <f t="shared" si="7"/>
        <v>1.5830274928906561E-2</v>
      </c>
      <c r="J56">
        <f t="shared" si="7"/>
        <v>1.9717389288252833E-2</v>
      </c>
    </row>
    <row r="57" spans="1:10">
      <c r="A57">
        <v>1.61E-2</v>
      </c>
      <c r="B57">
        <v>252650</v>
      </c>
      <c r="C57">
        <v>68.16</v>
      </c>
      <c r="E57" s="1">
        <f t="shared" si="0"/>
        <v>95302.798099385895</v>
      </c>
      <c r="F57">
        <f t="shared" si="1"/>
        <v>236572.68394302359</v>
      </c>
      <c r="G57">
        <f t="shared" si="5"/>
        <v>255047.56049328926</v>
      </c>
      <c r="H57">
        <f t="shared" si="6"/>
        <v>68.058064976390128</v>
      </c>
      <c r="I57">
        <f t="shared" si="7"/>
        <v>9.489651665502712E-3</v>
      </c>
      <c r="J57">
        <f t="shared" si="7"/>
        <v>1.4955255811307049E-3</v>
      </c>
    </row>
    <row r="58" spans="1:10">
      <c r="A58">
        <v>0.01</v>
      </c>
      <c r="B58">
        <v>175210</v>
      </c>
      <c r="C58">
        <v>69.73</v>
      </c>
      <c r="E58" s="1">
        <f t="shared" si="0"/>
        <v>63396.649659080082</v>
      </c>
      <c r="F58">
        <f t="shared" si="1"/>
        <v>168941.98251539067</v>
      </c>
      <c r="G58">
        <f t="shared" si="5"/>
        <v>180445.3619360351</v>
      </c>
      <c r="H58">
        <f t="shared" si="6"/>
        <v>69.431049798668269</v>
      </c>
      <c r="I58">
        <f t="shared" si="7"/>
        <v>2.988049732341248E-2</v>
      </c>
      <c r="J58">
        <f t="shared" si="7"/>
        <v>4.2872537119135936E-3</v>
      </c>
    </row>
    <row r="59" spans="1:10">
      <c r="A59">
        <v>2.5</v>
      </c>
      <c r="B59" s="1">
        <v>7141000</v>
      </c>
      <c r="C59">
        <v>54.69</v>
      </c>
      <c r="E59" s="1">
        <f t="shared" si="0"/>
        <v>4649638.1963682566</v>
      </c>
      <c r="F59">
        <f t="shared" si="1"/>
        <v>4963136.928686141</v>
      </c>
      <c r="G59">
        <f t="shared" si="5"/>
        <v>6800872.2624391904</v>
      </c>
      <c r="H59">
        <f t="shared" si="6"/>
        <v>46.867909105596652</v>
      </c>
      <c r="I59">
        <f t="shared" si="7"/>
        <v>4.7630267127966613E-2</v>
      </c>
      <c r="J59">
        <f t="shared" si="7"/>
        <v>0.14302598088139232</v>
      </c>
    </row>
    <row r="60" spans="1:10">
      <c r="A60">
        <v>1.56</v>
      </c>
      <c r="B60" s="1">
        <v>5743900</v>
      </c>
      <c r="C60">
        <v>54.72</v>
      </c>
      <c r="E60" s="1">
        <f t="shared" si="0"/>
        <v>3665436.4720713412</v>
      </c>
      <c r="F60">
        <f t="shared" si="1"/>
        <v>4055690.2429049099</v>
      </c>
      <c r="G60">
        <f t="shared" si="5"/>
        <v>5466630.3951506447</v>
      </c>
      <c r="H60">
        <f t="shared" si="6"/>
        <v>47.893474402574768</v>
      </c>
      <c r="I60">
        <f t="shared" si="7"/>
        <v>4.8272011150847907E-2</v>
      </c>
      <c r="J60">
        <f t="shared" si="7"/>
        <v>0.124753757262888</v>
      </c>
    </row>
    <row r="61" spans="1:10">
      <c r="A61">
        <v>0.97</v>
      </c>
      <c r="B61" s="1">
        <v>4405800</v>
      </c>
      <c r="C61">
        <v>55.56</v>
      </c>
      <c r="E61" s="1">
        <f t="shared" si="0"/>
        <v>2674455.6318412814</v>
      </c>
      <c r="F61">
        <f t="shared" si="1"/>
        <v>3369706.2836611322</v>
      </c>
      <c r="G61">
        <f t="shared" si="5"/>
        <v>4302049.9026432578</v>
      </c>
      <c r="H61">
        <f t="shared" si="6"/>
        <v>51.561805886974334</v>
      </c>
      <c r="I61">
        <f t="shared" si="7"/>
        <v>2.3548526341809036E-2</v>
      </c>
      <c r="J61">
        <f t="shared" si="7"/>
        <v>7.1961737095494388E-2</v>
      </c>
    </row>
    <row r="62" spans="1:10">
      <c r="A62">
        <v>0.60499999999999998</v>
      </c>
      <c r="B62" s="1">
        <v>3301900</v>
      </c>
      <c r="C62">
        <v>56.88</v>
      </c>
      <c r="E62" s="1">
        <f t="shared" si="0"/>
        <v>1809243.390619471</v>
      </c>
      <c r="F62">
        <f t="shared" si="1"/>
        <v>2650753.5456478796</v>
      </c>
      <c r="G62">
        <f t="shared" si="5"/>
        <v>3209338.8737035929</v>
      </c>
      <c r="H62">
        <f t="shared" si="6"/>
        <v>55.684928515670791</v>
      </c>
      <c r="I62">
        <f t="shared" si="7"/>
        <v>2.8032686119024524E-2</v>
      </c>
      <c r="J62">
        <f t="shared" si="7"/>
        <v>2.1010398810288534E-2</v>
      </c>
    </row>
    <row r="63" spans="1:10">
      <c r="A63">
        <v>0.3765</v>
      </c>
      <c r="B63" s="1">
        <v>2441000</v>
      </c>
      <c r="C63">
        <v>58.46</v>
      </c>
      <c r="E63" s="1">
        <f t="shared" si="0"/>
        <v>1233669.8714630674</v>
      </c>
      <c r="F63">
        <f t="shared" si="1"/>
        <v>1953428.2311295567</v>
      </c>
      <c r="G63">
        <f t="shared" si="5"/>
        <v>2310372.9581887098</v>
      </c>
      <c r="H63">
        <f t="shared" si="6"/>
        <v>57.725913042738611</v>
      </c>
      <c r="I63">
        <f t="shared" si="7"/>
        <v>5.3513741012408932E-2</v>
      </c>
      <c r="J63">
        <f t="shared" si="7"/>
        <v>1.2557081034235199E-2</v>
      </c>
    </row>
    <row r="64" spans="1:10">
      <c r="A64">
        <v>0.23449999999999999</v>
      </c>
      <c r="B64" s="1">
        <v>1788500</v>
      </c>
      <c r="C64">
        <v>60.13</v>
      </c>
      <c r="E64" s="1">
        <f t="shared" si="0"/>
        <v>899703.75104287255</v>
      </c>
      <c r="F64">
        <f t="shared" si="1"/>
        <v>1427392.4131612894</v>
      </c>
      <c r="G64">
        <f t="shared" si="5"/>
        <v>1687280.6348651738</v>
      </c>
      <c r="H64">
        <f t="shared" si="6"/>
        <v>57.776242944796749</v>
      </c>
      <c r="I64">
        <f t="shared" si="7"/>
        <v>5.65945569666347E-2</v>
      </c>
      <c r="J64">
        <f t="shared" si="7"/>
        <v>3.9144471232384057E-2</v>
      </c>
    </row>
    <row r="65" spans="1:10">
      <c r="A65">
        <v>0.14599999999999999</v>
      </c>
      <c r="B65" s="1">
        <v>1299100</v>
      </c>
      <c r="C65">
        <v>61.77</v>
      </c>
      <c r="E65" s="1">
        <f t="shared" si="0"/>
        <v>664398.18702181743</v>
      </c>
      <c r="F65">
        <f t="shared" si="1"/>
        <v>1081185.2855783885</v>
      </c>
      <c r="G65">
        <f t="shared" si="5"/>
        <v>1269010.0758737496</v>
      </c>
      <c r="H65">
        <f t="shared" si="6"/>
        <v>58.428896914119612</v>
      </c>
      <c r="I65">
        <f t="shared" si="7"/>
        <v>2.3162130803056298E-2</v>
      </c>
      <c r="J65">
        <f t="shared" si="7"/>
        <v>5.4089413726410733E-2</v>
      </c>
    </row>
    <row r="66" spans="1:10">
      <c r="A66">
        <v>9.0999999999999998E-2</v>
      </c>
      <c r="B66">
        <v>934040</v>
      </c>
      <c r="C66">
        <v>63.36</v>
      </c>
      <c r="E66" s="1">
        <f t="shared" ref="E66:E96" si="8">($M$1*A66^2*$O$1^2)/(1+A66^2*$O$1^2)+($M$2*A66^2*$O$2^2)/(1+A66^2*$O$2^2)+($M$3*A66^2*$O$3^2)/(1+A66^2*$O$3^2)+($M$4*A66^2*$O$4^2)/(1+A66^2*$O$4^2)+($M$5*A66^2*$O$5^2)/(1+A66^2*$O$5^2)+($M$6*A66^2*$O$6^2)/(1+A66^2*$O$6^2)+($M$7*A66^2*$O$7^2)/(1+A66^2*$O$7^2)+($M$8*A66^2*$O$8^2)/(1+A66^2*$O$8^2)+($M$9*A66^2*$O$9^2)/(1+A66^2*$O$9^2)+($M$10*A66^2*$O$10^2)/(1+A66^2*$O$10^2)</f>
        <v>454162.8982388057</v>
      </c>
      <c r="F66">
        <f t="shared" ref="F66:F96" si="9">($M$1*A66*$O$1)/(1+A66^2*$O$1^2)+($M$2*A66*$O$2)/(1+A66^2*$O$2^2)+($M$3*A66*$O$3)/(1+A66^2*$O$3^2)+($M$4*A66*$O$4)/(1+A66^2*$O$4^2)+($M$5*A66*$O$5)/(1+A66^2*$O$5^2)+($M$6*A66*$O$6)/(1+A66^2*$O$6^2)+($M$7*A66*$O$7)/(1+A66^2*$O$7^2)+($M$8*A66*$O$8)/(1+A66^2*$O$8^2)+($M$9*A66*$O$9)/(1+A66^2*$O$9^2)+($M$10*A66*$O$10)/(1+A66^2*$O$10^2)</f>
        <v>831773.11275364319</v>
      </c>
      <c r="G66">
        <f t="shared" si="5"/>
        <v>947686.89409348508</v>
      </c>
      <c r="H66">
        <f t="shared" si="6"/>
        <v>61.364675515775133</v>
      </c>
      <c r="I66">
        <f t="shared" si="7"/>
        <v>1.4610609924077216E-2</v>
      </c>
      <c r="J66">
        <f t="shared" si="7"/>
        <v>3.1491863703043979E-2</v>
      </c>
    </row>
    <row r="67" spans="1:10">
      <c r="A67">
        <v>5.6500000000000002E-2</v>
      </c>
      <c r="B67">
        <v>666850</v>
      </c>
      <c r="C67">
        <v>64.92</v>
      </c>
      <c r="E67" s="1">
        <f t="shared" si="8"/>
        <v>283355.2683639233</v>
      </c>
      <c r="F67">
        <f t="shared" si="9"/>
        <v>612031.89434711786</v>
      </c>
      <c r="G67">
        <f t="shared" ref="G67:G96" si="10">(E67^2+F67^2)^0.5</f>
        <v>674442.91664136609</v>
      </c>
      <c r="H67">
        <f t="shared" ref="H67:H96" si="11">DEGREES(ATAN(F67/E67))</f>
        <v>65.15705821341723</v>
      </c>
      <c r="I67">
        <f t="shared" ref="I67:J96" si="12">ABS((G67-B67)/B67)</f>
        <v>1.1386243745019248E-2</v>
      </c>
      <c r="J67">
        <f t="shared" si="12"/>
        <v>3.6515436447508948E-3</v>
      </c>
    </row>
    <row r="68" spans="1:10">
      <c r="A68">
        <v>3.5349999999999999E-2</v>
      </c>
      <c r="B68">
        <v>471890</v>
      </c>
      <c r="C68">
        <v>66.459999999999994</v>
      </c>
      <c r="E68" s="1">
        <f t="shared" si="8"/>
        <v>178875.35949355405</v>
      </c>
      <c r="F68">
        <f t="shared" si="9"/>
        <v>430463.69735809823</v>
      </c>
      <c r="G68">
        <f t="shared" si="10"/>
        <v>466149.53499617759</v>
      </c>
      <c r="H68">
        <f t="shared" si="11"/>
        <v>67.435107114452634</v>
      </c>
      <c r="I68">
        <f t="shared" si="12"/>
        <v>1.2164837152349926E-2</v>
      </c>
      <c r="J68">
        <f t="shared" si="12"/>
        <v>1.4672090196398447E-2</v>
      </c>
    </row>
    <row r="69" spans="1:10">
      <c r="A69">
        <v>2.205E-2</v>
      </c>
      <c r="B69">
        <v>331390</v>
      </c>
      <c r="C69">
        <v>67.930000000000007</v>
      </c>
      <c r="E69" s="1">
        <f t="shared" si="8"/>
        <v>121075.68062974386</v>
      </c>
      <c r="F69">
        <f t="shared" si="9"/>
        <v>298500.5447165941</v>
      </c>
      <c r="G69">
        <f t="shared" si="10"/>
        <v>322120.93324721872</v>
      </c>
      <c r="H69">
        <f t="shared" si="11"/>
        <v>67.921889243782658</v>
      </c>
      <c r="I69">
        <f t="shared" si="12"/>
        <v>2.7970266914455102E-2</v>
      </c>
      <c r="J69">
        <f t="shared" si="12"/>
        <v>1.193987371904693E-4</v>
      </c>
    </row>
    <row r="70" spans="1:10">
      <c r="A70">
        <v>1.37E-2</v>
      </c>
      <c r="B70">
        <v>230770</v>
      </c>
      <c r="C70">
        <v>69.39</v>
      </c>
      <c r="E70" s="1">
        <f t="shared" si="8"/>
        <v>83805.306616735441</v>
      </c>
      <c r="F70">
        <f t="shared" si="9"/>
        <v>210862.80071270477</v>
      </c>
      <c r="G70">
        <f t="shared" si="10"/>
        <v>226906.25848911898</v>
      </c>
      <c r="H70">
        <f t="shared" si="11"/>
        <v>68.325149035314894</v>
      </c>
      <c r="I70">
        <f t="shared" si="12"/>
        <v>1.6742824071070864E-2</v>
      </c>
      <c r="J70">
        <f t="shared" si="12"/>
        <v>1.5345885065356777E-2</v>
      </c>
    </row>
    <row r="71" spans="1:10">
      <c r="A71">
        <v>8.5500000000000003E-3</v>
      </c>
      <c r="B71">
        <v>159360</v>
      </c>
      <c r="C71">
        <v>70.81</v>
      </c>
      <c r="E71" s="1">
        <f t="shared" si="8"/>
        <v>54258.408003678043</v>
      </c>
      <c r="F71">
        <f t="shared" si="9"/>
        <v>150995.96502986961</v>
      </c>
      <c r="G71">
        <f t="shared" si="10"/>
        <v>160448.6095121899</v>
      </c>
      <c r="H71">
        <f t="shared" si="11"/>
        <v>70.234769330379038</v>
      </c>
      <c r="I71">
        <f t="shared" si="12"/>
        <v>6.8311339871354035E-3</v>
      </c>
      <c r="J71">
        <f t="shared" si="12"/>
        <v>8.123579573802631E-3</v>
      </c>
    </row>
    <row r="72" spans="1:10">
      <c r="A72">
        <v>5.3499999999999997E-3</v>
      </c>
      <c r="B72">
        <v>108980</v>
      </c>
      <c r="C72">
        <v>72.23</v>
      </c>
      <c r="E72" s="1">
        <f t="shared" si="8"/>
        <v>32451.037665733515</v>
      </c>
      <c r="F72">
        <f t="shared" si="9"/>
        <v>105509.83595193691</v>
      </c>
      <c r="G72">
        <f t="shared" si="10"/>
        <v>110387.47813129664</v>
      </c>
      <c r="H72">
        <f t="shared" si="11"/>
        <v>72.903981758187868</v>
      </c>
      <c r="I72">
        <f t="shared" si="12"/>
        <v>1.2915013133571638E-2</v>
      </c>
      <c r="J72">
        <f t="shared" si="12"/>
        <v>9.3310502310378508E-3</v>
      </c>
    </row>
    <row r="73" spans="1:10">
      <c r="A73">
        <v>3.32E-3</v>
      </c>
      <c r="B73">
        <v>73483</v>
      </c>
      <c r="C73">
        <v>73.650000000000006</v>
      </c>
      <c r="E73" s="1">
        <f t="shared" si="8"/>
        <v>19359.390069314697</v>
      </c>
      <c r="F73">
        <f t="shared" si="9"/>
        <v>70877.82944508479</v>
      </c>
      <c r="G73">
        <f t="shared" si="10"/>
        <v>73474.163422950311</v>
      </c>
      <c r="H73">
        <f t="shared" si="11"/>
        <v>74.723008814705452</v>
      </c>
      <c r="I73">
        <f t="shared" si="12"/>
        <v>1.2025335179142615E-4</v>
      </c>
      <c r="J73">
        <f t="shared" si="12"/>
        <v>1.4569026676245022E-2</v>
      </c>
    </row>
    <row r="74" spans="1:10">
      <c r="A74">
        <v>2.0699999999999998E-3</v>
      </c>
      <c r="B74">
        <v>48872</v>
      </c>
      <c r="C74">
        <v>75.09</v>
      </c>
      <c r="E74" s="1">
        <f t="shared" si="8"/>
        <v>12486.068131425283</v>
      </c>
      <c r="F74">
        <f t="shared" si="9"/>
        <v>47463.429358879941</v>
      </c>
      <c r="G74">
        <f t="shared" si="10"/>
        <v>49078.294834763568</v>
      </c>
      <c r="H74">
        <f t="shared" si="11"/>
        <v>75.261300903949518</v>
      </c>
      <c r="I74">
        <f t="shared" si="12"/>
        <v>4.2211252816248233E-3</v>
      </c>
      <c r="J74">
        <f t="shared" si="12"/>
        <v>2.2812745232323184E-3</v>
      </c>
    </row>
    <row r="75" spans="1:10">
      <c r="A75">
        <v>1.2899999999999999E-3</v>
      </c>
      <c r="B75">
        <v>32376</v>
      </c>
      <c r="C75">
        <v>76.510000000000005</v>
      </c>
      <c r="E75" s="1">
        <f t="shared" si="8"/>
        <v>8204.6153953685953</v>
      </c>
      <c r="F75">
        <f t="shared" si="9"/>
        <v>32240.623279374377</v>
      </c>
      <c r="G75">
        <f t="shared" si="10"/>
        <v>33268.205590750702</v>
      </c>
      <c r="H75">
        <f t="shared" si="11"/>
        <v>75.722390358624196</v>
      </c>
      <c r="I75">
        <f t="shared" si="12"/>
        <v>2.7557622644882072E-2</v>
      </c>
      <c r="J75">
        <f t="shared" si="12"/>
        <v>1.0294205219916469E-2</v>
      </c>
    </row>
    <row r="76" spans="1:10">
      <c r="A76" s="1">
        <v>8.0500000000000005E-4</v>
      </c>
      <c r="B76">
        <v>21466</v>
      </c>
      <c r="C76">
        <v>77.900000000000006</v>
      </c>
      <c r="E76" s="1">
        <f t="shared" si="8"/>
        <v>4953.7551076881336</v>
      </c>
      <c r="F76">
        <f t="shared" si="9"/>
        <v>22047.241543538992</v>
      </c>
      <c r="G76">
        <f t="shared" si="10"/>
        <v>22596.914597929026</v>
      </c>
      <c r="H76">
        <f t="shared" si="11"/>
        <v>77.336621416504997</v>
      </c>
      <c r="I76">
        <f t="shared" si="12"/>
        <v>5.2683993195240197E-2</v>
      </c>
      <c r="J76">
        <f t="shared" si="12"/>
        <v>7.2320742425546706E-3</v>
      </c>
    </row>
    <row r="77" spans="1:10">
      <c r="A77" s="1">
        <v>5.0000000000000001E-4</v>
      </c>
      <c r="B77">
        <v>14007</v>
      </c>
      <c r="C77" t="s">
        <v>18</v>
      </c>
      <c r="E77" s="1">
        <f t="shared" si="8"/>
        <v>2664.4146489883178</v>
      </c>
      <c r="F77">
        <f t="shared" si="9"/>
        <v>14709.948380327507</v>
      </c>
      <c r="G77">
        <f t="shared" si="10"/>
        <v>14949.303889266665</v>
      </c>
      <c r="H77">
        <f t="shared" si="11"/>
        <v>79.733319898632985</v>
      </c>
      <c r="I77">
        <f t="shared" si="12"/>
        <v>6.7273783770019607E-2</v>
      </c>
    </row>
    <row r="78" spans="1:10">
      <c r="A78">
        <v>0.2</v>
      </c>
      <c r="B78" s="1">
        <v>1513500</v>
      </c>
      <c r="C78" t="s">
        <v>18</v>
      </c>
      <c r="E78" s="1">
        <f t="shared" si="8"/>
        <v>815518.98556631198</v>
      </c>
      <c r="F78">
        <f t="shared" si="9"/>
        <v>1294287.6681204094</v>
      </c>
      <c r="G78">
        <f t="shared" si="10"/>
        <v>1529788.1499304646</v>
      </c>
      <c r="H78">
        <f t="shared" si="11"/>
        <v>57.785340747944353</v>
      </c>
      <c r="I78">
        <f t="shared" si="12"/>
        <v>1.0761909435391192E-2</v>
      </c>
    </row>
    <row r="79" spans="1:10">
      <c r="A79">
        <v>0.12479999999999999</v>
      </c>
      <c r="B79" s="1">
        <v>1171400</v>
      </c>
      <c r="C79">
        <v>67.61</v>
      </c>
      <c r="E79" s="1">
        <f t="shared" si="8"/>
        <v>592457.29476484389</v>
      </c>
      <c r="F79">
        <f t="shared" si="9"/>
        <v>992393.4750631015</v>
      </c>
      <c r="G79">
        <f t="shared" si="10"/>
        <v>1155789.9703094398</v>
      </c>
      <c r="H79">
        <f t="shared" si="11"/>
        <v>59.16286703313402</v>
      </c>
      <c r="I79">
        <f t="shared" si="12"/>
        <v>1.3325960125115405E-2</v>
      </c>
      <c r="J79">
        <f t="shared" si="12"/>
        <v>0.12493910615095369</v>
      </c>
    </row>
    <row r="80" spans="1:10">
      <c r="A80">
        <v>7.7600000000000002E-2</v>
      </c>
      <c r="B80">
        <v>872030</v>
      </c>
      <c r="C80">
        <v>68.39</v>
      </c>
      <c r="E80" s="1">
        <f t="shared" si="8"/>
        <v>390483.5157622805</v>
      </c>
      <c r="F80">
        <f t="shared" si="9"/>
        <v>755719.19527839951</v>
      </c>
      <c r="G80">
        <f t="shared" si="10"/>
        <v>850640.27543627564</v>
      </c>
      <c r="H80">
        <f t="shared" si="11"/>
        <v>62.674397357353946</v>
      </c>
      <c r="I80">
        <f t="shared" si="12"/>
        <v>2.4528656770666561E-2</v>
      </c>
      <c r="J80">
        <f t="shared" si="12"/>
        <v>8.3573660515368534E-2</v>
      </c>
    </row>
    <row r="81" spans="1:10">
      <c r="A81">
        <v>4.8399999999999999E-2</v>
      </c>
      <c r="B81">
        <v>627980</v>
      </c>
      <c r="C81">
        <v>68.53</v>
      </c>
      <c r="E81" s="1">
        <f t="shared" si="8"/>
        <v>242056.02942134376</v>
      </c>
      <c r="F81">
        <f t="shared" si="9"/>
        <v>547167.60787255387</v>
      </c>
      <c r="G81">
        <f t="shared" si="10"/>
        <v>598317.23398561683</v>
      </c>
      <c r="H81">
        <f t="shared" si="11"/>
        <v>66.13635784376892</v>
      </c>
      <c r="I81">
        <f t="shared" si="12"/>
        <v>4.7235208150551253E-2</v>
      </c>
      <c r="J81">
        <f t="shared" si="12"/>
        <v>3.49283840103762E-2</v>
      </c>
    </row>
    <row r="82" spans="1:10">
      <c r="A82">
        <v>3.0120000000000001E-2</v>
      </c>
      <c r="B82">
        <v>442520</v>
      </c>
      <c r="C82">
        <v>69.31</v>
      </c>
      <c r="E82" s="1">
        <f t="shared" si="8"/>
        <v>155409.97189395182</v>
      </c>
      <c r="F82">
        <f t="shared" si="9"/>
        <v>379842.51598317776</v>
      </c>
      <c r="G82">
        <f t="shared" si="10"/>
        <v>410405.4048285787</v>
      </c>
      <c r="H82">
        <f t="shared" si="11"/>
        <v>67.748411231939372</v>
      </c>
      <c r="I82">
        <f t="shared" si="12"/>
        <v>7.2572076225755441E-2</v>
      </c>
      <c r="J82">
        <f t="shared" si="12"/>
        <v>2.25304973028514E-2</v>
      </c>
    </row>
    <row r="83" spans="1:10">
      <c r="A83">
        <v>1.8759999999999999E-2</v>
      </c>
      <c r="B83">
        <v>308240</v>
      </c>
      <c r="C83">
        <v>70.48</v>
      </c>
      <c r="E83" s="1">
        <f t="shared" si="8"/>
        <v>107112.39459739976</v>
      </c>
      <c r="F83">
        <f t="shared" si="9"/>
        <v>264480.3651514895</v>
      </c>
      <c r="G83">
        <f t="shared" si="10"/>
        <v>285347.03192262974</v>
      </c>
      <c r="H83">
        <f t="shared" si="11"/>
        <v>67.952453283579416</v>
      </c>
      <c r="I83">
        <f t="shared" si="12"/>
        <v>7.4269945748021857E-2</v>
      </c>
      <c r="J83">
        <f t="shared" si="12"/>
        <v>3.5861900062721164E-2</v>
      </c>
    </row>
    <row r="84" spans="1:10">
      <c r="A84">
        <v>1.1679999999999999E-2</v>
      </c>
      <c r="B84">
        <v>212850</v>
      </c>
      <c r="C84">
        <v>71.61</v>
      </c>
      <c r="E84" s="1">
        <f t="shared" si="8"/>
        <v>73151.067179037622</v>
      </c>
      <c r="F84">
        <f t="shared" si="9"/>
        <v>188481.45379260721</v>
      </c>
      <c r="G84">
        <f t="shared" si="10"/>
        <v>202178.97282656969</v>
      </c>
      <c r="H84">
        <f t="shared" si="11"/>
        <v>68.788393331839046</v>
      </c>
      <c r="I84">
        <f t="shared" si="12"/>
        <v>5.0134024775336197E-2</v>
      </c>
      <c r="J84">
        <f t="shared" si="12"/>
        <v>3.9402411229729831E-2</v>
      </c>
    </row>
    <row r="85" spans="1:10">
      <c r="A85">
        <v>7.28E-3</v>
      </c>
      <c r="B85">
        <v>145850</v>
      </c>
      <c r="C85">
        <v>72.77</v>
      </c>
      <c r="E85" s="1">
        <f t="shared" si="8"/>
        <v>45764.016943716269</v>
      </c>
      <c r="F85">
        <f t="shared" si="9"/>
        <v>134093.82693252008</v>
      </c>
      <c r="G85">
        <f t="shared" si="10"/>
        <v>141688.03643297974</v>
      </c>
      <c r="H85">
        <f t="shared" si="11"/>
        <v>71.156071240817354</v>
      </c>
      <c r="I85">
        <f t="shared" si="12"/>
        <v>2.8535917497567741E-2</v>
      </c>
      <c r="J85">
        <f t="shared" si="12"/>
        <v>2.2178490575548191E-2</v>
      </c>
    </row>
    <row r="86" spans="1:10">
      <c r="A86">
        <v>4.5199999999999997E-3</v>
      </c>
      <c r="B86">
        <v>99273</v>
      </c>
      <c r="C86">
        <v>73.94</v>
      </c>
      <c r="E86" s="1">
        <f t="shared" si="8"/>
        <v>26867.342574374976</v>
      </c>
      <c r="F86">
        <f t="shared" si="9"/>
        <v>91930.604039014317</v>
      </c>
      <c r="G86">
        <f t="shared" si="10"/>
        <v>95776.249957841108</v>
      </c>
      <c r="H86">
        <f t="shared" si="11"/>
        <v>73.708639869798262</v>
      </c>
      <c r="I86">
        <f t="shared" si="12"/>
        <v>3.5223575817784208E-2</v>
      </c>
      <c r="J86">
        <f t="shared" si="12"/>
        <v>3.1290252935046803E-3</v>
      </c>
    </row>
    <row r="87" spans="1:10">
      <c r="A87">
        <v>2.8300000000000001E-3</v>
      </c>
      <c r="B87">
        <v>67127</v>
      </c>
      <c r="C87">
        <v>75.11</v>
      </c>
      <c r="E87" s="1">
        <f t="shared" si="8"/>
        <v>16559.092248127712</v>
      </c>
      <c r="F87">
        <f t="shared" si="9"/>
        <v>61848.337599874707</v>
      </c>
      <c r="G87">
        <f t="shared" si="10"/>
        <v>64026.716298355321</v>
      </c>
      <c r="H87">
        <f t="shared" si="11"/>
        <v>75.011340561275915</v>
      </c>
      <c r="I87">
        <f t="shared" si="12"/>
        <v>4.6185345712525201E-2</v>
      </c>
      <c r="J87">
        <f t="shared" si="12"/>
        <v>1.3135326684074588E-3</v>
      </c>
    </row>
    <row r="88" spans="1:10">
      <c r="A88">
        <v>1.7600000000000001E-3</v>
      </c>
      <c r="B88">
        <v>45095</v>
      </c>
      <c r="C88">
        <v>76.3</v>
      </c>
      <c r="E88" s="1">
        <f t="shared" si="8"/>
        <v>10849.233961252585</v>
      </c>
      <c r="F88">
        <f t="shared" si="9"/>
        <v>41484.795006672204</v>
      </c>
      <c r="G88">
        <f t="shared" si="10"/>
        <v>42879.996435303154</v>
      </c>
      <c r="H88">
        <f t="shared" si="11"/>
        <v>75.344070402864489</v>
      </c>
      <c r="I88">
        <f t="shared" si="12"/>
        <v>4.9118606601548868E-2</v>
      </c>
      <c r="J88">
        <f t="shared" si="12"/>
        <v>1.2528566148564986E-2</v>
      </c>
    </row>
    <row r="89" spans="1:10">
      <c r="A89">
        <v>1.1000000000000001E-3</v>
      </c>
      <c r="B89">
        <v>30108</v>
      </c>
      <c r="C89">
        <v>77.48</v>
      </c>
      <c r="E89" s="1">
        <f t="shared" si="8"/>
        <v>7011.7864590135059</v>
      </c>
      <c r="F89">
        <f t="shared" si="9"/>
        <v>28376.919859137714</v>
      </c>
      <c r="G89">
        <f t="shared" si="10"/>
        <v>29230.373415998802</v>
      </c>
      <c r="H89">
        <f t="shared" si="11"/>
        <v>76.120532969967812</v>
      </c>
      <c r="I89">
        <f t="shared" si="12"/>
        <v>2.9149282051321852E-2</v>
      </c>
      <c r="J89">
        <f t="shared" si="12"/>
        <v>1.7546038074757256E-2</v>
      </c>
    </row>
    <row r="90" spans="1:10">
      <c r="A90" s="1">
        <v>6.8400000000000004E-4</v>
      </c>
      <c r="B90">
        <v>19955</v>
      </c>
      <c r="C90">
        <v>78.69</v>
      </c>
      <c r="E90" s="1">
        <f t="shared" si="8"/>
        <v>4046.8395991699449</v>
      </c>
      <c r="F90">
        <f t="shared" si="9"/>
        <v>19260.412722403089</v>
      </c>
      <c r="G90">
        <f t="shared" si="10"/>
        <v>19680.965651581144</v>
      </c>
      <c r="H90">
        <f t="shared" si="11"/>
        <v>78.134087008872015</v>
      </c>
      <c r="I90">
        <f t="shared" si="12"/>
        <v>1.3732615806507446E-2</v>
      </c>
      <c r="J90">
        <f t="shared" si="12"/>
        <v>7.0645951344260076E-3</v>
      </c>
    </row>
    <row r="91" spans="1:10">
      <c r="A91" s="1">
        <v>4.28E-4</v>
      </c>
      <c r="B91">
        <v>13115</v>
      </c>
      <c r="C91">
        <v>79.92</v>
      </c>
      <c r="E91" s="1">
        <f t="shared" si="8"/>
        <v>2150.9979303851851</v>
      </c>
      <c r="F91">
        <f t="shared" si="9"/>
        <v>12809.732802796188</v>
      </c>
      <c r="G91">
        <f t="shared" si="10"/>
        <v>12989.074123106468</v>
      </c>
      <c r="H91">
        <f t="shared" si="11"/>
        <v>80.467876094171217</v>
      </c>
      <c r="I91">
        <f t="shared" si="12"/>
        <v>9.6016680818553114E-3</v>
      </c>
      <c r="J91">
        <f t="shared" si="12"/>
        <v>6.8553064836238149E-3</v>
      </c>
    </row>
    <row r="92" spans="1:10">
      <c r="A92" s="1">
        <v>2.656E-4</v>
      </c>
      <c r="B92">
        <v>8510.9</v>
      </c>
      <c r="C92">
        <v>81.150000000000006</v>
      </c>
      <c r="E92" s="1">
        <f t="shared" si="8"/>
        <v>1137.3839807047943</v>
      </c>
      <c r="F92">
        <f t="shared" si="9"/>
        <v>8272.284514058254</v>
      </c>
      <c r="G92">
        <f t="shared" si="10"/>
        <v>8350.1097837748148</v>
      </c>
      <c r="H92">
        <f t="shared" si="11"/>
        <v>82.171298316126581</v>
      </c>
      <c r="I92">
        <f t="shared" si="12"/>
        <v>1.8892269469173044E-2</v>
      </c>
      <c r="J92">
        <f t="shared" si="12"/>
        <v>1.258531504777049E-2</v>
      </c>
    </row>
    <row r="93" spans="1:10">
      <c r="A93" s="1">
        <v>1.6559999999999999E-4</v>
      </c>
      <c r="B93">
        <v>5457.5</v>
      </c>
      <c r="C93">
        <v>82.42</v>
      </c>
      <c r="E93" s="1">
        <f t="shared" si="8"/>
        <v>645.3460124375174</v>
      </c>
      <c r="F93">
        <f t="shared" si="9"/>
        <v>5332.3411754929821</v>
      </c>
      <c r="G93">
        <f t="shared" si="10"/>
        <v>5371.2506818828406</v>
      </c>
      <c r="H93">
        <f t="shared" si="11"/>
        <v>83.099345257242291</v>
      </c>
      <c r="I93">
        <f t="shared" si="12"/>
        <v>1.5803814588577082E-2</v>
      </c>
      <c r="J93">
        <f t="shared" si="12"/>
        <v>8.2424806751066407E-3</v>
      </c>
    </row>
    <row r="94" spans="1:10">
      <c r="A94" s="1">
        <v>1.032E-4</v>
      </c>
      <c r="B94">
        <v>3485.4</v>
      </c>
      <c r="C94">
        <v>83.71</v>
      </c>
      <c r="E94" s="1">
        <f t="shared" si="8"/>
        <v>370.151984712456</v>
      </c>
      <c r="F94">
        <f t="shared" si="9"/>
        <v>3444.4384320880977</v>
      </c>
      <c r="G94">
        <f t="shared" si="10"/>
        <v>3464.2702845234353</v>
      </c>
      <c r="H94">
        <f t="shared" si="11"/>
        <v>83.866324612451265</v>
      </c>
      <c r="I94">
        <f t="shared" si="12"/>
        <v>6.0623502256741827E-3</v>
      </c>
      <c r="J94">
        <f t="shared" si="12"/>
        <v>1.8674544552774056E-3</v>
      </c>
    </row>
    <row r="95" spans="1:10">
      <c r="A95" s="1">
        <v>6.4399999999999993E-5</v>
      </c>
      <c r="B95">
        <v>2226.6</v>
      </c>
      <c r="C95">
        <v>84.98</v>
      </c>
      <c r="E95" s="1">
        <f t="shared" si="8"/>
        <v>197.60131690455898</v>
      </c>
      <c r="F95">
        <f t="shared" si="9"/>
        <v>2221.6197427705956</v>
      </c>
      <c r="G95">
        <f t="shared" si="10"/>
        <v>2230.3902263753093</v>
      </c>
      <c r="H95">
        <f t="shared" si="11"/>
        <v>84.917219089246402</v>
      </c>
      <c r="I95">
        <f t="shared" si="12"/>
        <v>1.7022484394635007E-3</v>
      </c>
      <c r="J95">
        <f t="shared" si="12"/>
        <v>7.3877277893154118E-4</v>
      </c>
    </row>
    <row r="96" spans="1:10">
      <c r="A96" s="1">
        <v>4.0000000000000003E-5</v>
      </c>
      <c r="B96">
        <v>1402.6</v>
      </c>
      <c r="C96">
        <v>86.21</v>
      </c>
      <c r="E96" s="1">
        <f t="shared" si="8"/>
        <v>97.704498946057626</v>
      </c>
      <c r="F96">
        <f t="shared" si="9"/>
        <v>1412.1699116616653</v>
      </c>
      <c r="G96">
        <f t="shared" si="10"/>
        <v>1415.5458411922998</v>
      </c>
      <c r="H96">
        <f t="shared" si="11"/>
        <v>86.042155770860319</v>
      </c>
      <c r="I96">
        <f t="shared" si="12"/>
        <v>9.2298882021245518E-3</v>
      </c>
      <c r="J96">
        <f t="shared" si="12"/>
        <v>1.9469229687933524E-3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6"/>
  <sheetViews>
    <sheetView topLeftCell="L1" workbookViewId="0">
      <selection activeCell="S6" sqref="S6"/>
    </sheetView>
  </sheetViews>
  <sheetFormatPr defaultRowHeight="14.4"/>
  <cols>
    <col min="13" max="13" width="10.109375" customWidth="1"/>
  </cols>
  <sheetData>
    <row r="1" spans="1:20">
      <c r="A1" t="s">
        <v>19</v>
      </c>
      <c r="B1" t="s">
        <v>20</v>
      </c>
      <c r="C1" t="s">
        <v>21</v>
      </c>
      <c r="E1" t="s">
        <v>27</v>
      </c>
      <c r="F1" t="s">
        <v>28</v>
      </c>
      <c r="G1" t="s">
        <v>25</v>
      </c>
      <c r="H1" t="s">
        <v>24</v>
      </c>
      <c r="I1" t="s">
        <v>30</v>
      </c>
      <c r="J1" t="s">
        <v>31</v>
      </c>
      <c r="L1" t="s">
        <v>0</v>
      </c>
      <c r="M1" s="6">
        <f>10^R1</f>
        <v>107468225.5667806</v>
      </c>
      <c r="N1" t="s">
        <v>9</v>
      </c>
      <c r="O1" s="1">
        <f>10^P1</f>
        <v>1E-4</v>
      </c>
      <c r="P1">
        <v>-4</v>
      </c>
      <c r="Q1" s="1">
        <f>M1*O1</f>
        <v>10746.82255667806</v>
      </c>
      <c r="R1">
        <v>8.0312800781975735</v>
      </c>
      <c r="S1">
        <f>5/9</f>
        <v>0.55555555555555558</v>
      </c>
      <c r="T1">
        <v>5</v>
      </c>
    </row>
    <row r="2" spans="1:20">
      <c r="A2">
        <v>30000</v>
      </c>
      <c r="B2" s="1">
        <v>210370000</v>
      </c>
      <c r="C2">
        <v>18.760000000000002</v>
      </c>
      <c r="E2" s="1">
        <f t="shared" ref="E2:E65" si="0">($M$1*A2^2*$O$1^2)/(1+A2^2*$O$1^2)+($M$2*A2^2*$O$2^2)/(1+A2^2*$O$2^2)+($M$3*A2^2*$O$3^2)/(1+A2^2*$O$3^2)+($M$4*A2^2*$O$4^2)/(1+A2^2*$O$4^2)+($M$5*A2^2*$O$5^2)/(1+A2^2*$O$5^2)+($M$6*A2^2*$O$6^2)/(1+A2^2*$O$6^2)+($M$7*A2^2*$O$7^2)/(1+A2^2*$O$7^2)+($M$8*A2^2*$O$8^2)/(1+A2^2*$O$8^2)+($M$9*A2^2*$O$9^2)/(1+A2^2*$O$9^2)+($M$10*A2^2*$O$10^2)/(1+A2^2*$O$10^2)</f>
        <v>204772233.257956</v>
      </c>
      <c r="F2">
        <f t="shared" ref="F2:F65" si="1">($M$1*A2*$O$1)/(1+A2^2*$O$1^2)+($M$2*A2*$O$2)/(1+A2^2*$O$2^2)+($M$3*A2*$O$3)/(1+A2^2*$O$3^2)+($M$4*A2*$O$4)/(1+A2^2*$O$4^2)+($M$5*A2*$O$5)/(1+A2^2*$O$5^2)+($M$6*A2*$O$6)/(1+A2^2*$O$6^2)+($M$7*A2*$O$7)/(1+A2^2*$O$7^2)+($M$8*A2*$O$8)/(1+A2^2*$O$8^2)+($M$9*A2*$O$9)/(1+A2^2*$O$9^2)+($M$10*A2*$O$10)/(1+A2^2*$O$10^2)</f>
        <v>34172714.926053815</v>
      </c>
      <c r="G2">
        <f>(E2^2+F2^2)^0.5</f>
        <v>207604050.92114192</v>
      </c>
      <c r="H2">
        <f>DEGREES(ATAN(F2/E2))</f>
        <v>9.4743029159556471</v>
      </c>
      <c r="I2">
        <f>ABS((G2-B2)/B2)</f>
        <v>1.3148020529819259E-2</v>
      </c>
      <c r="J2">
        <f>ABS((H2-C2)/C2)</f>
        <v>0.49497319211323848</v>
      </c>
      <c r="L2" t="s">
        <v>1</v>
      </c>
      <c r="M2" s="6">
        <f t="shared" ref="M2:M10" si="2">10^R2</f>
        <v>54610439.12632972</v>
      </c>
      <c r="N2" t="s">
        <v>10</v>
      </c>
      <c r="O2" s="1">
        <f t="shared" ref="O2:O10" si="3">10^P2</f>
        <v>1E-3</v>
      </c>
      <c r="P2">
        <v>-3</v>
      </c>
      <c r="Q2" s="1">
        <f t="shared" ref="Q2:Q10" si="4">M2*O2</f>
        <v>54610.439126329722</v>
      </c>
      <c r="R2">
        <v>7.737275668741642</v>
      </c>
      <c r="T2">
        <v>4</v>
      </c>
    </row>
    <row r="3" spans="1:20">
      <c r="A3">
        <v>18720</v>
      </c>
      <c r="B3" s="1">
        <v>189020000</v>
      </c>
      <c r="C3">
        <v>19.97</v>
      </c>
      <c r="E3" s="1">
        <f t="shared" si="0"/>
        <v>191565118.94187382</v>
      </c>
      <c r="F3">
        <f t="shared" si="1"/>
        <v>47754753.880853124</v>
      </c>
      <c r="G3">
        <f t="shared" ref="G3:G66" si="5">(E3^2+F3^2)^0.5</f>
        <v>197427736.94046924</v>
      </c>
      <c r="H3">
        <f t="shared" ref="H3:H66" si="6">DEGREES(ATAN(F3/E3))</f>
        <v>13.997805100655606</v>
      </c>
      <c r="I3">
        <f t="shared" ref="I3:J66" si="7">ABS((G3-B3)/B3)</f>
        <v>4.4480673687806768E-2</v>
      </c>
      <c r="J3">
        <f t="shared" si="7"/>
        <v>0.29905833246591851</v>
      </c>
      <c r="L3" t="s">
        <v>2</v>
      </c>
      <c r="M3" s="6">
        <f t="shared" si="2"/>
        <v>32699313.101742104</v>
      </c>
      <c r="N3" t="s">
        <v>11</v>
      </c>
      <c r="O3" s="1">
        <f t="shared" si="3"/>
        <v>0.01</v>
      </c>
      <c r="P3">
        <v>-2</v>
      </c>
      <c r="Q3" s="1">
        <f t="shared" si="4"/>
        <v>326993.13101742102</v>
      </c>
      <c r="R3">
        <v>7.514538629747249</v>
      </c>
      <c r="T3">
        <v>3</v>
      </c>
    </row>
    <row r="4" spans="1:20">
      <c r="A4">
        <v>11640</v>
      </c>
      <c r="B4" s="1">
        <v>169460000</v>
      </c>
      <c r="C4">
        <v>20.92</v>
      </c>
      <c r="E4" s="1">
        <f t="shared" si="0"/>
        <v>169541419.48329094</v>
      </c>
      <c r="F4">
        <f t="shared" si="1"/>
        <v>58071233.51645048</v>
      </c>
      <c r="G4">
        <f t="shared" si="5"/>
        <v>179210940.18650576</v>
      </c>
      <c r="H4">
        <f t="shared" si="6"/>
        <v>18.907329358884141</v>
      </c>
      <c r="I4">
        <f t="shared" si="7"/>
        <v>5.7541249772841759E-2</v>
      </c>
      <c r="J4">
        <f t="shared" si="7"/>
        <v>9.6207965636513418E-2</v>
      </c>
      <c r="L4" t="s">
        <v>3</v>
      </c>
      <c r="M4" s="6">
        <f t="shared" si="2"/>
        <v>14242585.579198381</v>
      </c>
      <c r="N4" t="s">
        <v>12</v>
      </c>
      <c r="O4" s="1">
        <f t="shared" si="3"/>
        <v>0.1</v>
      </c>
      <c r="P4">
        <v>-1</v>
      </c>
      <c r="Q4" s="1">
        <f t="shared" si="4"/>
        <v>1424258.5579198382</v>
      </c>
      <c r="R4">
        <v>7.1535888376749321</v>
      </c>
      <c r="T4">
        <v>2</v>
      </c>
    </row>
    <row r="5" spans="1:20">
      <c r="A5">
        <v>7260</v>
      </c>
      <c r="B5" s="1">
        <v>151270000</v>
      </c>
      <c r="C5">
        <v>21.95</v>
      </c>
      <c r="E5" s="1">
        <f t="shared" si="0"/>
        <v>144181826.46075204</v>
      </c>
      <c r="F5">
        <f t="shared" si="1"/>
        <v>58945074.2638693</v>
      </c>
      <c r="G5">
        <f t="shared" si="5"/>
        <v>155765595.88539276</v>
      </c>
      <c r="H5">
        <f t="shared" si="6"/>
        <v>22.235950424000908</v>
      </c>
      <c r="I5">
        <f t="shared" si="7"/>
        <v>2.9719018215064157E-2</v>
      </c>
      <c r="J5">
        <f t="shared" si="7"/>
        <v>1.3027354168606321E-2</v>
      </c>
      <c r="L5" t="s">
        <v>4</v>
      </c>
      <c r="M5" s="6">
        <f t="shared" si="2"/>
        <v>5147529.4121084316</v>
      </c>
      <c r="N5" t="s">
        <v>13</v>
      </c>
      <c r="O5" s="1">
        <f t="shared" si="3"/>
        <v>1</v>
      </c>
      <c r="P5">
        <v>0</v>
      </c>
      <c r="Q5" s="1">
        <f t="shared" si="4"/>
        <v>5147529.4121084316</v>
      </c>
      <c r="R5">
        <v>6.7115988367820352</v>
      </c>
      <c r="T5">
        <v>1</v>
      </c>
    </row>
    <row r="6" spans="1:20">
      <c r="A6">
        <v>4518</v>
      </c>
      <c r="B6" s="1">
        <v>134340000</v>
      </c>
      <c r="C6">
        <v>23.03</v>
      </c>
      <c r="E6" s="1">
        <f t="shared" si="0"/>
        <v>123763341.12419213</v>
      </c>
      <c r="F6">
        <f t="shared" si="1"/>
        <v>52602128.743123583</v>
      </c>
      <c r="G6">
        <f t="shared" si="5"/>
        <v>134478059.75151223</v>
      </c>
      <c r="H6">
        <f t="shared" si="6"/>
        <v>23.026554160340236</v>
      </c>
      <c r="I6">
        <f t="shared" si="7"/>
        <v>1.0276890837593378E-3</v>
      </c>
      <c r="J6">
        <f t="shared" si="7"/>
        <v>1.4962395396287326E-4</v>
      </c>
      <c r="L6" t="s">
        <v>5</v>
      </c>
      <c r="M6" s="6">
        <f t="shared" si="2"/>
        <v>1191484.9218256467</v>
      </c>
      <c r="N6" t="s">
        <v>14</v>
      </c>
      <c r="O6" s="1">
        <f t="shared" si="3"/>
        <v>10</v>
      </c>
      <c r="P6">
        <v>1</v>
      </c>
      <c r="Q6" s="1">
        <f t="shared" si="4"/>
        <v>11914849.218256466</v>
      </c>
      <c r="R6">
        <v>6.0760885507451237</v>
      </c>
      <c r="T6">
        <v>0</v>
      </c>
    </row>
    <row r="7" spans="1:20">
      <c r="A7">
        <v>2814</v>
      </c>
      <c r="B7" s="1">
        <v>118530000</v>
      </c>
      <c r="C7">
        <v>24.18</v>
      </c>
      <c r="E7" s="1">
        <f t="shared" si="0"/>
        <v>109832722.77190688</v>
      </c>
      <c r="F7">
        <f t="shared" si="1"/>
        <v>46466320.686684944</v>
      </c>
      <c r="G7">
        <f t="shared" si="5"/>
        <v>119257477.54186484</v>
      </c>
      <c r="H7">
        <f t="shared" si="6"/>
        <v>22.931494382660972</v>
      </c>
      <c r="I7">
        <f t="shared" si="7"/>
        <v>6.1374971894443782E-3</v>
      </c>
      <c r="J7">
        <f t="shared" si="7"/>
        <v>5.1633813785733153E-2</v>
      </c>
      <c r="L7" t="s">
        <v>6</v>
      </c>
      <c r="M7" s="6">
        <f t="shared" si="2"/>
        <v>195533.03945284188</v>
      </c>
      <c r="N7" t="s">
        <v>15</v>
      </c>
      <c r="O7" s="1">
        <f t="shared" si="3"/>
        <v>100</v>
      </c>
      <c r="P7">
        <v>2</v>
      </c>
      <c r="Q7" s="1">
        <f t="shared" si="4"/>
        <v>19553303.945284188</v>
      </c>
      <c r="R7">
        <v>5.2912201511933414</v>
      </c>
      <c r="T7">
        <v>-1</v>
      </c>
    </row>
    <row r="8" spans="1:20">
      <c r="A8">
        <v>1752</v>
      </c>
      <c r="B8" s="1">
        <v>104340000</v>
      </c>
      <c r="C8">
        <v>25.36</v>
      </c>
      <c r="E8" s="1">
        <f t="shared" si="0"/>
        <v>97786224.954327047</v>
      </c>
      <c r="F8">
        <f t="shared" si="1"/>
        <v>43723189.330892466</v>
      </c>
      <c r="G8">
        <f t="shared" si="5"/>
        <v>107116119.5902994</v>
      </c>
      <c r="H8">
        <f t="shared" si="6"/>
        <v>24.090867915905367</v>
      </c>
      <c r="I8">
        <f t="shared" si="7"/>
        <v>2.6606474892652842E-2</v>
      </c>
      <c r="J8">
        <f t="shared" si="7"/>
        <v>5.0044640540009171E-2</v>
      </c>
      <c r="L8" t="s">
        <v>7</v>
      </c>
      <c r="M8" s="6">
        <f t="shared" si="2"/>
        <v>23113.448991807029</v>
      </c>
      <c r="N8" t="s">
        <v>16</v>
      </c>
      <c r="O8" s="1">
        <f t="shared" si="3"/>
        <v>1000</v>
      </c>
      <c r="P8">
        <v>3</v>
      </c>
      <c r="Q8" s="1">
        <f t="shared" si="4"/>
        <v>23113448.991807029</v>
      </c>
      <c r="R8">
        <v>4.3638647557927213</v>
      </c>
      <c r="T8">
        <v>-2</v>
      </c>
    </row>
    <row r="9" spans="1:20">
      <c r="A9">
        <v>1092</v>
      </c>
      <c r="B9" s="1">
        <v>90930000</v>
      </c>
      <c r="C9">
        <v>26.32</v>
      </c>
      <c r="E9" s="1">
        <f t="shared" si="0"/>
        <v>84196840.93635729</v>
      </c>
      <c r="F9">
        <f t="shared" si="1"/>
        <v>41901825.686097078</v>
      </c>
      <c r="G9">
        <f t="shared" si="5"/>
        <v>94047174.436504558</v>
      </c>
      <c r="H9">
        <f t="shared" si="6"/>
        <v>26.457925368326222</v>
      </c>
      <c r="I9">
        <f t="shared" si="7"/>
        <v>3.4281034163692485E-2</v>
      </c>
      <c r="J9">
        <f t="shared" si="7"/>
        <v>5.2403255443093481E-3</v>
      </c>
      <c r="L9" t="s">
        <v>8</v>
      </c>
      <c r="M9" s="6">
        <f t="shared" si="2"/>
        <v>1698.3682650103053</v>
      </c>
      <c r="N9" t="s">
        <v>17</v>
      </c>
      <c r="O9" s="1">
        <f t="shared" si="3"/>
        <v>10000</v>
      </c>
      <c r="P9">
        <v>4</v>
      </c>
      <c r="Q9" s="1">
        <f t="shared" si="4"/>
        <v>16983682.650103055</v>
      </c>
      <c r="R9">
        <v>3.2300318661911072</v>
      </c>
      <c r="T9">
        <v>-3</v>
      </c>
    </row>
    <row r="10" spans="1:20">
      <c r="A10">
        <v>678</v>
      </c>
      <c r="B10" s="1">
        <v>79129000</v>
      </c>
      <c r="C10">
        <v>27.48</v>
      </c>
      <c r="E10" s="1">
        <f t="shared" si="0"/>
        <v>70491744.899729922</v>
      </c>
      <c r="F10">
        <f t="shared" si="1"/>
        <v>37556701.374822013</v>
      </c>
      <c r="G10">
        <f t="shared" si="5"/>
        <v>79872347.637753561</v>
      </c>
      <c r="H10">
        <f t="shared" si="6"/>
        <v>28.047867822097878</v>
      </c>
      <c r="I10">
        <f t="shared" si="7"/>
        <v>9.3941239969361559E-3</v>
      </c>
      <c r="J10">
        <f t="shared" si="7"/>
        <v>2.0664767907491902E-2</v>
      </c>
      <c r="L10" t="s">
        <v>23</v>
      </c>
      <c r="M10" s="6">
        <f t="shared" si="2"/>
        <v>109.08007478437766</v>
      </c>
      <c r="N10" t="s">
        <v>22</v>
      </c>
      <c r="O10" s="1">
        <f t="shared" si="3"/>
        <v>100000</v>
      </c>
      <c r="P10">
        <v>5</v>
      </c>
      <c r="Q10" s="1">
        <f t="shared" si="4"/>
        <v>10908007.478437766</v>
      </c>
      <c r="R10">
        <v>2.0377454270183217</v>
      </c>
      <c r="T10">
        <v>-4</v>
      </c>
    </row>
    <row r="11" spans="1:20">
      <c r="A11">
        <v>424.2</v>
      </c>
      <c r="B11" s="1">
        <v>68318000</v>
      </c>
      <c r="C11">
        <v>28.73</v>
      </c>
      <c r="E11" s="1">
        <f t="shared" si="0"/>
        <v>60293229.6014909</v>
      </c>
      <c r="F11">
        <f t="shared" si="1"/>
        <v>31834134.568961304</v>
      </c>
      <c r="G11">
        <f t="shared" si="5"/>
        <v>68181270.591950953</v>
      </c>
      <c r="H11">
        <f t="shared" si="6"/>
        <v>27.833540696831971</v>
      </c>
      <c r="I11">
        <f t="shared" si="7"/>
        <v>2.001367253857651E-3</v>
      </c>
      <c r="J11">
        <f t="shared" si="7"/>
        <v>3.1202899518553061E-2</v>
      </c>
    </row>
    <row r="12" spans="1:20">
      <c r="A12">
        <v>264.60000000000002</v>
      </c>
      <c r="B12" s="1">
        <v>58653000</v>
      </c>
      <c r="C12">
        <v>29.89</v>
      </c>
      <c r="E12" s="1">
        <f t="shared" si="0"/>
        <v>53042700.197098181</v>
      </c>
      <c r="F12">
        <f t="shared" si="1"/>
        <v>27716985.140263449</v>
      </c>
      <c r="G12">
        <f t="shared" si="5"/>
        <v>59847801.208271839</v>
      </c>
      <c r="H12">
        <f t="shared" si="6"/>
        <v>27.588912589710812</v>
      </c>
      <c r="I12">
        <f t="shared" si="7"/>
        <v>2.03706751278168E-2</v>
      </c>
      <c r="J12">
        <f t="shared" si="7"/>
        <v>7.6985192716265916E-2</v>
      </c>
      <c r="L12" t="s">
        <v>29</v>
      </c>
      <c r="M12">
        <f>SUM(I2:I96)+SUM(J2:J96)</f>
        <v>6.0654146641634661</v>
      </c>
    </row>
    <row r="13" spans="1:20">
      <c r="A13">
        <v>164.4</v>
      </c>
      <c r="B13" s="1">
        <v>49954000</v>
      </c>
      <c r="C13">
        <v>31.2</v>
      </c>
      <c r="E13" s="1">
        <f t="shared" si="0"/>
        <v>46083723.502388559</v>
      </c>
      <c r="F13">
        <f t="shared" si="1"/>
        <v>25921546.415224273</v>
      </c>
      <c r="G13">
        <f t="shared" si="5"/>
        <v>52873775.545171976</v>
      </c>
      <c r="H13">
        <f t="shared" si="6"/>
        <v>29.357235922393421</v>
      </c>
      <c r="I13">
        <f t="shared" si="7"/>
        <v>5.8449284244944874E-2</v>
      </c>
      <c r="J13">
        <f t="shared" si="7"/>
        <v>5.906295120533904E-2</v>
      </c>
    </row>
    <row r="14" spans="1:20">
      <c r="A14">
        <v>102.6</v>
      </c>
      <c r="B14" s="1">
        <v>42395000</v>
      </c>
      <c r="C14">
        <v>32.61</v>
      </c>
      <c r="E14" s="1">
        <f t="shared" si="0"/>
        <v>38016955.589953475</v>
      </c>
      <c r="F14">
        <f t="shared" si="1"/>
        <v>24417893.793679722</v>
      </c>
      <c r="G14">
        <f t="shared" si="5"/>
        <v>45183209.820108153</v>
      </c>
      <c r="H14">
        <f t="shared" si="6"/>
        <v>32.712209840094701</v>
      </c>
      <c r="I14">
        <f t="shared" si="7"/>
        <v>6.5767421160706524E-2</v>
      </c>
      <c r="J14">
        <f t="shared" si="7"/>
        <v>3.134309723848561E-3</v>
      </c>
    </row>
    <row r="15" spans="1:20">
      <c r="A15">
        <v>64.2</v>
      </c>
      <c r="B15" s="1">
        <v>35729000</v>
      </c>
      <c r="C15">
        <v>33.979999999999997</v>
      </c>
      <c r="E15" s="1">
        <f t="shared" si="0"/>
        <v>30235870.16055071</v>
      </c>
      <c r="F15">
        <f t="shared" si="1"/>
        <v>21295292.871437512</v>
      </c>
      <c r="G15">
        <f t="shared" si="5"/>
        <v>36982392.335353024</v>
      </c>
      <c r="H15">
        <f t="shared" si="6"/>
        <v>35.157251341203882</v>
      </c>
      <c r="I15">
        <f t="shared" si="7"/>
        <v>3.5080532210613906E-2</v>
      </c>
      <c r="J15">
        <f t="shared" si="7"/>
        <v>3.4645419105470421E-2</v>
      </c>
    </row>
    <row r="16" spans="1:20">
      <c r="A16">
        <v>39.840000000000003</v>
      </c>
      <c r="B16" s="1">
        <v>29980000</v>
      </c>
      <c r="C16">
        <v>35.42</v>
      </c>
      <c r="E16" s="1">
        <f t="shared" si="0"/>
        <v>24522083.297695372</v>
      </c>
      <c r="F16">
        <f t="shared" si="1"/>
        <v>17338509.632208109</v>
      </c>
      <c r="G16">
        <f t="shared" si="5"/>
        <v>30032590.389862873</v>
      </c>
      <c r="H16">
        <f t="shared" si="6"/>
        <v>35.262486551079171</v>
      </c>
      <c r="I16">
        <f t="shared" si="7"/>
        <v>1.7541824503960193E-3</v>
      </c>
      <c r="J16">
        <f t="shared" si="7"/>
        <v>4.4470200147044316E-3</v>
      </c>
    </row>
    <row r="17" spans="1:10">
      <c r="A17">
        <v>24.84</v>
      </c>
      <c r="B17" s="1">
        <v>25104000</v>
      </c>
      <c r="C17">
        <v>36.909999999999997</v>
      </c>
      <c r="E17" s="1">
        <f t="shared" si="0"/>
        <v>20742074.615695968</v>
      </c>
      <c r="F17">
        <f t="shared" si="1"/>
        <v>14418936.434812851</v>
      </c>
      <c r="G17">
        <f t="shared" si="5"/>
        <v>25261420.92745918</v>
      </c>
      <c r="H17">
        <f t="shared" si="6"/>
        <v>34.805250331851418</v>
      </c>
      <c r="I17">
        <f t="shared" si="7"/>
        <v>6.2707507751426205E-3</v>
      </c>
      <c r="J17">
        <f t="shared" si="7"/>
        <v>5.7023832786469206E-2</v>
      </c>
    </row>
    <row r="18" spans="1:10">
      <c r="A18">
        <v>15.48</v>
      </c>
      <c r="B18" s="1">
        <v>21067000</v>
      </c>
      <c r="C18">
        <v>38.39</v>
      </c>
      <c r="E18" s="1">
        <f t="shared" si="0"/>
        <v>17365636.042110436</v>
      </c>
      <c r="F18">
        <f t="shared" si="1"/>
        <v>12785514.85705756</v>
      </c>
      <c r="G18">
        <f t="shared" si="5"/>
        <v>21564663.347872708</v>
      </c>
      <c r="H18">
        <f t="shared" si="6"/>
        <v>36.362497973618225</v>
      </c>
      <c r="I18">
        <f t="shared" si="7"/>
        <v>2.3622886403982912E-2</v>
      </c>
      <c r="J18">
        <f t="shared" si="7"/>
        <v>5.2813285396764137E-2</v>
      </c>
    </row>
    <row r="19" spans="1:10">
      <c r="A19">
        <v>9.66</v>
      </c>
      <c r="B19" s="1">
        <v>17590000</v>
      </c>
      <c r="C19">
        <v>39.880000000000003</v>
      </c>
      <c r="E19" s="1">
        <f t="shared" si="0"/>
        <v>13687328.221575942</v>
      </c>
      <c r="F19">
        <f t="shared" si="1"/>
        <v>11417644.635941908</v>
      </c>
      <c r="G19">
        <f t="shared" si="5"/>
        <v>17824296.981306225</v>
      </c>
      <c r="H19">
        <f t="shared" si="6"/>
        <v>39.834062834162772</v>
      </c>
      <c r="I19">
        <f t="shared" si="7"/>
        <v>1.331989660638005E-2</v>
      </c>
      <c r="J19">
        <f t="shared" si="7"/>
        <v>1.1518848003317578E-3</v>
      </c>
    </row>
    <row r="20" spans="1:10">
      <c r="A20">
        <v>6</v>
      </c>
      <c r="B20" s="1">
        <v>14629000</v>
      </c>
      <c r="C20">
        <v>41.44</v>
      </c>
      <c r="E20" s="1">
        <f t="shared" si="0"/>
        <v>10309410.474790232</v>
      </c>
      <c r="F20">
        <f t="shared" si="1"/>
        <v>9485463.2945003249</v>
      </c>
      <c r="G20">
        <f t="shared" si="5"/>
        <v>14009209.765330359</v>
      </c>
      <c r="H20">
        <f t="shared" si="6"/>
        <v>42.616480885377264</v>
      </c>
      <c r="I20">
        <f t="shared" si="7"/>
        <v>4.2367231845624492E-2</v>
      </c>
      <c r="J20">
        <f t="shared" si="7"/>
        <v>2.8389982755242914E-2</v>
      </c>
    </row>
    <row r="21" spans="1:10">
      <c r="A21">
        <v>1250</v>
      </c>
      <c r="B21" s="1">
        <v>101450000</v>
      </c>
      <c r="C21">
        <v>26.46</v>
      </c>
      <c r="E21" s="1">
        <f t="shared" si="0"/>
        <v>88244912.989231363</v>
      </c>
      <c r="F21">
        <f t="shared" si="1"/>
        <v>42583554.912528306</v>
      </c>
      <c r="G21">
        <f t="shared" si="5"/>
        <v>97982262.769673407</v>
      </c>
      <c r="H21">
        <f t="shared" si="6"/>
        <v>25.760144940546134</v>
      </c>
      <c r="I21">
        <f t="shared" si="7"/>
        <v>3.4181737115097019E-2</v>
      </c>
      <c r="J21">
        <f t="shared" si="7"/>
        <v>2.644954873219452E-2</v>
      </c>
    </row>
    <row r="22" spans="1:10">
      <c r="A22">
        <v>780</v>
      </c>
      <c r="B22" s="1">
        <v>87442000</v>
      </c>
      <c r="C22">
        <v>27.75</v>
      </c>
      <c r="E22" s="1">
        <f t="shared" si="0"/>
        <v>74277297.150842682</v>
      </c>
      <c r="F22">
        <f t="shared" si="1"/>
        <v>39129131.327845283</v>
      </c>
      <c r="G22">
        <f t="shared" si="5"/>
        <v>83953593.076808482</v>
      </c>
      <c r="H22">
        <f t="shared" si="6"/>
        <v>27.780171579269968</v>
      </c>
      <c r="I22">
        <f t="shared" si="7"/>
        <v>3.9893951684448176E-2</v>
      </c>
      <c r="J22">
        <f t="shared" si="7"/>
        <v>1.0872641178366906E-3</v>
      </c>
    </row>
    <row r="23" spans="1:10">
      <c r="A23">
        <v>485</v>
      </c>
      <c r="B23" s="1">
        <v>75157000</v>
      </c>
      <c r="C23">
        <v>28.91</v>
      </c>
      <c r="E23" s="1">
        <f t="shared" si="0"/>
        <v>62813565.058358088</v>
      </c>
      <c r="F23">
        <f t="shared" si="1"/>
        <v>33413865.645736296</v>
      </c>
      <c r="G23">
        <f t="shared" si="5"/>
        <v>71147947.073207244</v>
      </c>
      <c r="H23">
        <f t="shared" si="6"/>
        <v>28.010879415872086</v>
      </c>
      <c r="I23">
        <f t="shared" si="7"/>
        <v>5.3342375650874248E-2</v>
      </c>
      <c r="J23">
        <f t="shared" si="7"/>
        <v>3.1100677417084537E-2</v>
      </c>
    </row>
    <row r="24" spans="1:10">
      <c r="A24">
        <v>302.5</v>
      </c>
      <c r="B24" s="1">
        <v>64456000</v>
      </c>
      <c r="C24">
        <v>30.1</v>
      </c>
      <c r="E24" s="1">
        <f t="shared" si="0"/>
        <v>54940861.688724868</v>
      </c>
      <c r="F24">
        <f t="shared" si="1"/>
        <v>28615170.650131017</v>
      </c>
      <c r="G24">
        <f t="shared" si="5"/>
        <v>61946156.252310887</v>
      </c>
      <c r="H24">
        <f t="shared" si="6"/>
        <v>27.512116256765225</v>
      </c>
      <c r="I24">
        <f t="shared" si="7"/>
        <v>3.8938869115196617E-2</v>
      </c>
      <c r="J24">
        <f t="shared" si="7"/>
        <v>8.5976204094178624E-2</v>
      </c>
    </row>
    <row r="25" spans="1:10">
      <c r="A25">
        <v>188.25</v>
      </c>
      <c r="B25" s="1">
        <v>54874000</v>
      </c>
      <c r="C25">
        <v>31.23</v>
      </c>
      <c r="E25" s="1">
        <f t="shared" si="0"/>
        <v>48171809.596037842</v>
      </c>
      <c r="F25">
        <f t="shared" si="1"/>
        <v>26280707.908610642</v>
      </c>
      <c r="G25">
        <f t="shared" si="5"/>
        <v>54874391.549561925</v>
      </c>
      <c r="H25">
        <f t="shared" si="6"/>
        <v>28.61520361305498</v>
      </c>
      <c r="I25">
        <f t="shared" si="7"/>
        <v>7.1354295645521084E-6</v>
      </c>
      <c r="J25">
        <f t="shared" si="7"/>
        <v>8.3727069706853036E-2</v>
      </c>
    </row>
    <row r="26" spans="1:10">
      <c r="A26">
        <v>117.25</v>
      </c>
      <c r="B26" s="1">
        <v>46521000</v>
      </c>
      <c r="C26">
        <v>32.42</v>
      </c>
      <c r="E26" s="1">
        <f t="shared" si="0"/>
        <v>40383945.497888796</v>
      </c>
      <c r="F26">
        <f t="shared" si="1"/>
        <v>24971803.761781372</v>
      </c>
      <c r="G26">
        <f t="shared" si="5"/>
        <v>47481091.363756277</v>
      </c>
      <c r="H26">
        <f t="shared" si="6"/>
        <v>31.730975629175724</v>
      </c>
      <c r="I26">
        <f t="shared" si="7"/>
        <v>2.0637805802890666E-2</v>
      </c>
      <c r="J26">
        <f t="shared" si="7"/>
        <v>2.1253065108706903E-2</v>
      </c>
    </row>
    <row r="27" spans="1:10">
      <c r="A27">
        <v>73</v>
      </c>
      <c r="B27" s="1">
        <v>39190000</v>
      </c>
      <c r="C27">
        <v>33.619999999999997</v>
      </c>
      <c r="E27" s="1">
        <f t="shared" si="0"/>
        <v>32201591.83222872</v>
      </c>
      <c r="F27">
        <f t="shared" si="1"/>
        <v>22309285.698399611</v>
      </c>
      <c r="G27">
        <f t="shared" si="5"/>
        <v>39174567.577731818</v>
      </c>
      <c r="H27">
        <f t="shared" si="6"/>
        <v>34.714244677404515</v>
      </c>
      <c r="I27">
        <f t="shared" si="7"/>
        <v>3.9378469681505585E-4</v>
      </c>
      <c r="J27">
        <f t="shared" si="7"/>
        <v>3.2547432403465741E-2</v>
      </c>
    </row>
    <row r="28" spans="1:10">
      <c r="A28">
        <v>45.5</v>
      </c>
      <c r="B28" s="1">
        <v>32780000</v>
      </c>
      <c r="C28">
        <v>34.94</v>
      </c>
      <c r="E28" s="1">
        <f t="shared" si="0"/>
        <v>25866826.387698993</v>
      </c>
      <c r="F28">
        <f t="shared" si="1"/>
        <v>18396685.566758331</v>
      </c>
      <c r="G28">
        <f t="shared" si="5"/>
        <v>31741624.835750535</v>
      </c>
      <c r="H28">
        <f t="shared" si="6"/>
        <v>35.420729830497308</v>
      </c>
      <c r="I28">
        <f t="shared" si="7"/>
        <v>3.1677094699495575E-2</v>
      </c>
      <c r="J28">
        <f t="shared" si="7"/>
        <v>1.3758724398892681E-2</v>
      </c>
    </row>
    <row r="29" spans="1:10">
      <c r="A29">
        <v>28.25</v>
      </c>
      <c r="B29" s="1">
        <v>27262000</v>
      </c>
      <c r="C29">
        <v>36.200000000000003</v>
      </c>
      <c r="E29" s="1">
        <f t="shared" si="0"/>
        <v>21670817.434507567</v>
      </c>
      <c r="F29">
        <f t="shared" si="1"/>
        <v>15066444.602291929</v>
      </c>
      <c r="G29">
        <f t="shared" si="5"/>
        <v>26393599.247425288</v>
      </c>
      <c r="H29">
        <f t="shared" si="6"/>
        <v>34.808617154188774</v>
      </c>
      <c r="I29">
        <f t="shared" si="7"/>
        <v>3.185389012452175E-2</v>
      </c>
      <c r="J29">
        <f t="shared" si="7"/>
        <v>3.8435990215779807E-2</v>
      </c>
    </row>
    <row r="30" spans="1:10">
      <c r="A30">
        <v>17.675000000000001</v>
      </c>
      <c r="B30" s="1">
        <v>22529000</v>
      </c>
      <c r="C30">
        <v>37.57</v>
      </c>
      <c r="E30" s="1">
        <f t="shared" si="0"/>
        <v>18340042.115601361</v>
      </c>
      <c r="F30">
        <f t="shared" si="1"/>
        <v>13160687.375661729</v>
      </c>
      <c r="G30">
        <f t="shared" si="5"/>
        <v>22573454.254985735</v>
      </c>
      <c r="H30">
        <f t="shared" si="6"/>
        <v>35.662960220381642</v>
      </c>
      <c r="I30">
        <f t="shared" si="7"/>
        <v>1.9732014286357505E-3</v>
      </c>
      <c r="J30">
        <f t="shared" si="7"/>
        <v>5.0759642789948323E-2</v>
      </c>
    </row>
    <row r="31" spans="1:10">
      <c r="A31">
        <v>11.025</v>
      </c>
      <c r="B31" s="1">
        <v>18470000</v>
      </c>
      <c r="C31">
        <v>38.99</v>
      </c>
      <c r="E31" s="1">
        <f t="shared" si="0"/>
        <v>14730817.251721507</v>
      </c>
      <c r="F31">
        <f t="shared" si="1"/>
        <v>11843890.353865787</v>
      </c>
      <c r="G31">
        <f t="shared" si="5"/>
        <v>18901711.975850523</v>
      </c>
      <c r="H31">
        <f t="shared" si="6"/>
        <v>38.80002173650832</v>
      </c>
      <c r="I31">
        <f t="shared" si="7"/>
        <v>2.3373685752600029E-2</v>
      </c>
      <c r="J31">
        <f t="shared" si="7"/>
        <v>4.8724868810382602E-3</v>
      </c>
    </row>
    <row r="32" spans="1:10">
      <c r="A32">
        <v>6.85</v>
      </c>
      <c r="B32" s="1">
        <v>15054000</v>
      </c>
      <c r="C32">
        <v>40.46</v>
      </c>
      <c r="E32" s="1">
        <f t="shared" si="0"/>
        <v>11155770.987461293</v>
      </c>
      <c r="F32">
        <f t="shared" si="1"/>
        <v>10070935.883239144</v>
      </c>
      <c r="G32">
        <f t="shared" si="5"/>
        <v>15029137.563047221</v>
      </c>
      <c r="H32">
        <f t="shared" si="6"/>
        <v>42.074325199616524</v>
      </c>
      <c r="I32">
        <f t="shared" si="7"/>
        <v>1.6515502160740713E-3</v>
      </c>
      <c r="J32">
        <f t="shared" si="7"/>
        <v>3.9899288176384662E-2</v>
      </c>
    </row>
    <row r="33" spans="1:10">
      <c r="A33">
        <v>4.2750000000000004</v>
      </c>
      <c r="B33" s="1">
        <v>12186000</v>
      </c>
      <c r="C33">
        <v>42.03</v>
      </c>
      <c r="E33" s="1">
        <f t="shared" si="0"/>
        <v>8553160.8879802171</v>
      </c>
      <c r="F33">
        <f t="shared" si="1"/>
        <v>7992590.3793195393</v>
      </c>
      <c r="G33">
        <f t="shared" si="5"/>
        <v>11706325.732152928</v>
      </c>
      <c r="H33">
        <f t="shared" si="6"/>
        <v>43.059559633736633</v>
      </c>
      <c r="I33">
        <f t="shared" si="7"/>
        <v>3.9362733287959327E-2</v>
      </c>
      <c r="J33">
        <f t="shared" si="7"/>
        <v>2.4495827593067617E-2</v>
      </c>
    </row>
    <row r="34" spans="1:10">
      <c r="A34">
        <v>2.6749999999999998</v>
      </c>
      <c r="B34" s="1">
        <v>9784200</v>
      </c>
      <c r="C34">
        <v>43.64</v>
      </c>
      <c r="E34" s="1">
        <f t="shared" si="0"/>
        <v>6901509.4127664082</v>
      </c>
      <c r="F34">
        <f t="shared" si="1"/>
        <v>6337966.2016938217</v>
      </c>
      <c r="G34">
        <f t="shared" si="5"/>
        <v>9370199.9844355807</v>
      </c>
      <c r="H34">
        <f t="shared" si="6"/>
        <v>42.562655095240665</v>
      </c>
      <c r="I34">
        <f t="shared" si="7"/>
        <v>4.2313118657061319E-2</v>
      </c>
      <c r="J34">
        <f t="shared" si="7"/>
        <v>2.4687096809334005E-2</v>
      </c>
    </row>
    <row r="35" spans="1:10">
      <c r="A35">
        <v>1.66</v>
      </c>
      <c r="B35" s="1">
        <v>7785800</v>
      </c>
      <c r="C35">
        <v>45.34</v>
      </c>
      <c r="E35" s="1">
        <f t="shared" si="0"/>
        <v>5575630.6574777188</v>
      </c>
      <c r="F35">
        <f t="shared" si="1"/>
        <v>5299968.9481343478</v>
      </c>
      <c r="G35">
        <f t="shared" si="5"/>
        <v>7692680.1623227336</v>
      </c>
      <c r="H35">
        <f t="shared" si="6"/>
        <v>43.548045900929147</v>
      </c>
      <c r="I35">
        <f t="shared" si="7"/>
        <v>1.1960214451599893E-2</v>
      </c>
      <c r="J35">
        <f t="shared" si="7"/>
        <v>3.9522587099048448E-2</v>
      </c>
    </row>
    <row r="36" spans="1:10">
      <c r="A36">
        <v>1.0349999999999999</v>
      </c>
      <c r="B36" s="1">
        <v>6122000</v>
      </c>
      <c r="C36">
        <v>47.13</v>
      </c>
      <c r="E36" s="1">
        <f t="shared" si="0"/>
        <v>4217686.987564899</v>
      </c>
      <c r="F36">
        <f t="shared" si="1"/>
        <v>4552738.9261398688</v>
      </c>
      <c r="G36">
        <f t="shared" si="5"/>
        <v>6206151.4044263763</v>
      </c>
      <c r="H36">
        <f t="shared" si="6"/>
        <v>47.187776447936443</v>
      </c>
      <c r="I36">
        <f t="shared" si="7"/>
        <v>1.3745737410384897E-2</v>
      </c>
      <c r="J36">
        <f t="shared" si="7"/>
        <v>1.2258953519295656E-3</v>
      </c>
    </row>
    <row r="37" spans="1:10">
      <c r="A37">
        <v>0.64500000000000002</v>
      </c>
      <c r="B37" s="1">
        <v>4752100</v>
      </c>
      <c r="C37">
        <v>48.95</v>
      </c>
      <c r="E37" s="1">
        <f t="shared" si="0"/>
        <v>2956647.7490379759</v>
      </c>
      <c r="F37">
        <f t="shared" si="1"/>
        <v>3696057.0827144347</v>
      </c>
      <c r="G37">
        <f t="shared" si="5"/>
        <v>4733138.9025228135</v>
      </c>
      <c r="H37">
        <f t="shared" si="6"/>
        <v>51.342062578174122</v>
      </c>
      <c r="I37">
        <f t="shared" si="7"/>
        <v>3.9900459748714191E-3</v>
      </c>
      <c r="J37">
        <f t="shared" si="7"/>
        <v>4.8867468399879863E-2</v>
      </c>
    </row>
    <row r="38" spans="1:10">
      <c r="A38">
        <v>0.40250000000000002</v>
      </c>
      <c r="B38" s="1">
        <v>3675400</v>
      </c>
      <c r="C38">
        <v>50.81</v>
      </c>
      <c r="E38" s="1">
        <f t="shared" si="0"/>
        <v>2083789.1744713732</v>
      </c>
      <c r="F38">
        <f t="shared" si="1"/>
        <v>2796999.9322990705</v>
      </c>
      <c r="G38">
        <f t="shared" si="5"/>
        <v>3487891.3321554461</v>
      </c>
      <c r="H38">
        <f t="shared" si="6"/>
        <v>53.313570189099572</v>
      </c>
      <c r="I38">
        <f t="shared" si="7"/>
        <v>5.1017213866396564E-2</v>
      </c>
      <c r="J38">
        <f t="shared" si="7"/>
        <v>4.9273178293634513E-2</v>
      </c>
    </row>
    <row r="39" spans="1:10">
      <c r="A39">
        <v>0.25</v>
      </c>
      <c r="B39" s="1">
        <v>2835400</v>
      </c>
      <c r="C39">
        <v>52.63</v>
      </c>
      <c r="E39" s="1">
        <f t="shared" si="0"/>
        <v>1559183.1410652853</v>
      </c>
      <c r="F39">
        <f t="shared" si="1"/>
        <v>2083871.5486384295</v>
      </c>
      <c r="G39">
        <f t="shared" si="5"/>
        <v>2602608.825507002</v>
      </c>
      <c r="H39">
        <f t="shared" si="6"/>
        <v>53.195627426280772</v>
      </c>
      <c r="I39">
        <f t="shared" si="7"/>
        <v>8.2101705047964324E-2</v>
      </c>
      <c r="J39">
        <f t="shared" si="7"/>
        <v>1.0747243516640127E-2</v>
      </c>
    </row>
    <row r="40" spans="1:10">
      <c r="A40">
        <v>50</v>
      </c>
      <c r="B40" s="1">
        <v>35884000</v>
      </c>
      <c r="C40">
        <v>35.44</v>
      </c>
      <c r="E40" s="1">
        <f t="shared" si="0"/>
        <v>26930934.027183294</v>
      </c>
      <c r="F40">
        <f t="shared" si="1"/>
        <v>19185056.332276799</v>
      </c>
      <c r="G40">
        <f t="shared" si="5"/>
        <v>33065716.29420922</v>
      </c>
      <c r="H40">
        <f t="shared" si="6"/>
        <v>35.465308065692234</v>
      </c>
      <c r="I40">
        <f t="shared" si="7"/>
        <v>7.85387277279785E-2</v>
      </c>
      <c r="J40">
        <f t="shared" si="7"/>
        <v>7.1411020576287885E-4</v>
      </c>
    </row>
    <row r="41" spans="1:10">
      <c r="A41">
        <v>31.2</v>
      </c>
      <c r="B41" s="1">
        <v>29274000</v>
      </c>
      <c r="C41">
        <v>37.340000000000003</v>
      </c>
      <c r="E41" s="1">
        <f t="shared" si="0"/>
        <v>22424811.103047527</v>
      </c>
      <c r="F41">
        <f t="shared" si="1"/>
        <v>15643016.231167236</v>
      </c>
      <c r="G41">
        <f t="shared" si="5"/>
        <v>27341838.084077764</v>
      </c>
      <c r="H41">
        <f t="shared" si="6"/>
        <v>34.898713280535681</v>
      </c>
      <c r="I41">
        <f t="shared" si="7"/>
        <v>6.6002661608329433E-2</v>
      </c>
      <c r="J41">
        <f t="shared" si="7"/>
        <v>6.5379933568942755E-2</v>
      </c>
    </row>
    <row r="42" spans="1:10">
      <c r="A42">
        <v>19.399999999999999</v>
      </c>
      <c r="B42" s="1">
        <v>23822000</v>
      </c>
      <c r="C42">
        <v>38.9</v>
      </c>
      <c r="E42" s="1">
        <f t="shared" si="0"/>
        <v>19005486.366195209</v>
      </c>
      <c r="F42">
        <f t="shared" si="1"/>
        <v>13452349.064392379</v>
      </c>
      <c r="G42">
        <f t="shared" si="5"/>
        <v>23284634.576602023</v>
      </c>
      <c r="H42">
        <f t="shared" si="6"/>
        <v>35.291393919503356</v>
      </c>
      <c r="I42">
        <f t="shared" si="7"/>
        <v>2.2557527638232596E-2</v>
      </c>
      <c r="J42">
        <f t="shared" si="7"/>
        <v>9.2766223149013949E-2</v>
      </c>
    </row>
    <row r="43" spans="1:10">
      <c r="A43">
        <v>12.1</v>
      </c>
      <c r="B43" s="1">
        <v>19320000</v>
      </c>
      <c r="C43">
        <v>40.32</v>
      </c>
      <c r="E43" s="1">
        <f t="shared" si="0"/>
        <v>15467011.074690562</v>
      </c>
      <c r="F43">
        <f t="shared" si="1"/>
        <v>12116632.456537029</v>
      </c>
      <c r="G43">
        <f t="shared" si="5"/>
        <v>19647931.536714166</v>
      </c>
      <c r="H43">
        <f t="shared" si="6"/>
        <v>38.074634729757747</v>
      </c>
      <c r="I43">
        <f t="shared" si="7"/>
        <v>1.6973682024542774E-2</v>
      </c>
      <c r="J43">
        <f t="shared" si="7"/>
        <v>5.5688622773865402E-2</v>
      </c>
    </row>
    <row r="44" spans="1:10">
      <c r="A44">
        <v>7.53</v>
      </c>
      <c r="B44" s="1">
        <v>15582000</v>
      </c>
      <c r="C44">
        <v>41.76</v>
      </c>
      <c r="E44" s="1">
        <f t="shared" si="0"/>
        <v>11811126.742999179</v>
      </c>
      <c r="F44">
        <f t="shared" si="1"/>
        <v>10472367.81911489</v>
      </c>
      <c r="G44">
        <f t="shared" si="5"/>
        <v>15785221.020879738</v>
      </c>
      <c r="H44">
        <f t="shared" si="6"/>
        <v>41.561888084277598</v>
      </c>
      <c r="I44">
        <f t="shared" si="7"/>
        <v>1.3042037022188296E-2</v>
      </c>
      <c r="J44">
        <f t="shared" si="7"/>
        <v>4.7440592845402318E-3</v>
      </c>
    </row>
    <row r="45" spans="1:10">
      <c r="A45">
        <v>4.6900000000000004</v>
      </c>
      <c r="B45" s="1">
        <v>12488000</v>
      </c>
      <c r="C45">
        <v>43.19</v>
      </c>
      <c r="E45" s="1">
        <f t="shared" si="0"/>
        <v>8976036.9671880361</v>
      </c>
      <c r="F45">
        <f t="shared" si="1"/>
        <v>8387791.8214466479</v>
      </c>
      <c r="G45">
        <f t="shared" si="5"/>
        <v>12285124.796934441</v>
      </c>
      <c r="H45">
        <f t="shared" si="6"/>
        <v>43.059697574894543</v>
      </c>
      <c r="I45">
        <f t="shared" si="7"/>
        <v>1.6245612032796227E-2</v>
      </c>
      <c r="J45">
        <f t="shared" si="7"/>
        <v>3.0169582103601574E-3</v>
      </c>
    </row>
    <row r="46" spans="1:10">
      <c r="A46">
        <v>2.92</v>
      </c>
      <c r="B46" s="1">
        <v>9939200</v>
      </c>
      <c r="C46">
        <v>44.61</v>
      </c>
      <c r="E46" s="1">
        <f t="shared" si="0"/>
        <v>7165030.1750128204</v>
      </c>
      <c r="F46">
        <f t="shared" si="1"/>
        <v>6596181.0153636774</v>
      </c>
      <c r="G46">
        <f t="shared" si="5"/>
        <v>9738955.8678684048</v>
      </c>
      <c r="H46">
        <f t="shared" si="6"/>
        <v>42.632903801067854</v>
      </c>
      <c r="I46">
        <f t="shared" si="7"/>
        <v>2.0146906404096422E-2</v>
      </c>
      <c r="J46">
        <f t="shared" si="7"/>
        <v>4.4319574062590114E-2</v>
      </c>
    </row>
    <row r="47" spans="1:10">
      <c r="A47">
        <v>1.82</v>
      </c>
      <c r="B47" s="1">
        <v>7854800</v>
      </c>
      <c r="C47">
        <v>46.17</v>
      </c>
      <c r="E47" s="1">
        <f t="shared" si="0"/>
        <v>5829876.1202093596</v>
      </c>
      <c r="F47">
        <f t="shared" si="1"/>
        <v>5461734.6877557617</v>
      </c>
      <c r="G47">
        <f t="shared" si="5"/>
        <v>7988616.9877158245</v>
      </c>
      <c r="H47">
        <f t="shared" si="6"/>
        <v>43.132641852498082</v>
      </c>
      <c r="I47">
        <f t="shared" si="7"/>
        <v>1.703633290673531E-2</v>
      </c>
      <c r="J47">
        <f t="shared" si="7"/>
        <v>6.5786401288757179E-2</v>
      </c>
    </row>
    <row r="48" spans="1:10">
      <c r="A48">
        <v>1.1299999999999999</v>
      </c>
      <c r="B48" s="1">
        <v>6164400</v>
      </c>
      <c r="C48">
        <v>47.71</v>
      </c>
      <c r="E48" s="1">
        <f t="shared" si="0"/>
        <v>4473248.7764782999</v>
      </c>
      <c r="F48">
        <f t="shared" si="1"/>
        <v>4693463.2954390189</v>
      </c>
      <c r="G48">
        <f t="shared" si="5"/>
        <v>6483714.392375554</v>
      </c>
      <c r="H48">
        <f t="shared" si="6"/>
        <v>46.376168033739596</v>
      </c>
      <c r="I48">
        <f t="shared" si="7"/>
        <v>5.1799752186028482E-2</v>
      </c>
      <c r="J48">
        <f t="shared" si="7"/>
        <v>2.7957073281500839E-2</v>
      </c>
    </row>
    <row r="49" spans="1:10">
      <c r="A49">
        <v>0.70699999999999996</v>
      </c>
      <c r="B49" s="1">
        <v>4797400</v>
      </c>
      <c r="C49">
        <v>49.34</v>
      </c>
      <c r="E49" s="1">
        <f t="shared" si="0"/>
        <v>3176527.5454824301</v>
      </c>
      <c r="F49">
        <f t="shared" si="1"/>
        <v>3873788.701368697</v>
      </c>
      <c r="G49">
        <f t="shared" si="5"/>
        <v>5009647.3079509707</v>
      </c>
      <c r="H49">
        <f t="shared" si="6"/>
        <v>50.64806332832277</v>
      </c>
      <c r="I49">
        <f t="shared" si="7"/>
        <v>4.4242153656349419E-2</v>
      </c>
      <c r="J49">
        <f t="shared" si="7"/>
        <v>2.6511214599164307E-2</v>
      </c>
    </row>
    <row r="50" spans="1:10">
      <c r="A50">
        <v>0.441</v>
      </c>
      <c r="B50" s="1">
        <v>3701500</v>
      </c>
      <c r="C50">
        <v>50.99</v>
      </c>
      <c r="E50" s="1">
        <f t="shared" si="0"/>
        <v>2219963.4228751464</v>
      </c>
      <c r="F50">
        <f t="shared" si="1"/>
        <v>2961809.6554951086</v>
      </c>
      <c r="G50">
        <f t="shared" si="5"/>
        <v>3701425.9460764024</v>
      </c>
      <c r="H50">
        <f t="shared" si="6"/>
        <v>53.147362714662215</v>
      </c>
      <c r="I50">
        <f t="shared" si="7"/>
        <v>2.0006463216955107E-5</v>
      </c>
      <c r="J50">
        <f t="shared" si="7"/>
        <v>4.2309525684687446E-2</v>
      </c>
    </row>
    <row r="51" spans="1:10">
      <c r="A51">
        <v>0.27400000000000002</v>
      </c>
      <c r="B51" s="1">
        <v>2825300</v>
      </c>
      <c r="C51">
        <v>52.68</v>
      </c>
      <c r="E51" s="1">
        <f t="shared" si="0"/>
        <v>1642031.8519594111</v>
      </c>
      <c r="F51">
        <f t="shared" si="1"/>
        <v>2200333.4087517099</v>
      </c>
      <c r="G51">
        <f t="shared" si="5"/>
        <v>2745493.7101581879</v>
      </c>
      <c r="H51">
        <f t="shared" si="6"/>
        <v>53.267307225482185</v>
      </c>
      <c r="I51">
        <f t="shared" si="7"/>
        <v>2.8247014420349027E-2</v>
      </c>
      <c r="J51">
        <f t="shared" si="7"/>
        <v>1.1148580590018697E-2</v>
      </c>
    </row>
    <row r="52" spans="1:10">
      <c r="A52">
        <v>0.17100000000000001</v>
      </c>
      <c r="B52" s="1">
        <v>2138300</v>
      </c>
      <c r="C52">
        <v>54.39</v>
      </c>
      <c r="E52" s="1">
        <f t="shared" si="0"/>
        <v>1258142.3196654103</v>
      </c>
      <c r="F52">
        <f t="shared" si="1"/>
        <v>1696532.5311631621</v>
      </c>
      <c r="G52">
        <f t="shared" si="5"/>
        <v>2112142.2125008404</v>
      </c>
      <c r="H52">
        <f t="shared" si="6"/>
        <v>53.439503644795813</v>
      </c>
      <c r="I52">
        <f t="shared" si="7"/>
        <v>1.2232982976738332E-2</v>
      </c>
      <c r="J52">
        <f t="shared" si="7"/>
        <v>1.7475571891968876E-2</v>
      </c>
    </row>
    <row r="53" spans="1:10">
      <c r="A53">
        <v>0.107</v>
      </c>
      <c r="B53" s="1">
        <v>1603700</v>
      </c>
      <c r="C53">
        <v>56.12</v>
      </c>
      <c r="E53" s="1">
        <f t="shared" si="0"/>
        <v>914682.52948098164</v>
      </c>
      <c r="F53">
        <f t="shared" si="1"/>
        <v>1351625.7243233195</v>
      </c>
      <c r="G53">
        <f t="shared" si="5"/>
        <v>1632034.3833357999</v>
      </c>
      <c r="H53">
        <f t="shared" si="6"/>
        <v>55.912700496224517</v>
      </c>
      <c r="I53">
        <f t="shared" si="7"/>
        <v>1.7668132029556593E-2</v>
      </c>
      <c r="J53">
        <f t="shared" si="7"/>
        <v>3.6938614357712187E-3</v>
      </c>
    </row>
    <row r="54" spans="1:10">
      <c r="A54">
        <v>6.6400000000000001E-2</v>
      </c>
      <c r="B54" s="1">
        <v>1188700</v>
      </c>
      <c r="C54">
        <v>57.85</v>
      </c>
      <c r="E54" s="1">
        <f t="shared" si="0"/>
        <v>603929.716643519</v>
      </c>
      <c r="F54">
        <f t="shared" si="1"/>
        <v>1039124.7964323632</v>
      </c>
      <c r="G54">
        <f t="shared" si="5"/>
        <v>1201878.2988330063</v>
      </c>
      <c r="H54">
        <f t="shared" si="6"/>
        <v>59.835242066803893</v>
      </c>
      <c r="I54">
        <f t="shared" si="7"/>
        <v>1.1086311796926301E-2</v>
      </c>
      <c r="J54">
        <f t="shared" si="7"/>
        <v>3.4317062520378423E-2</v>
      </c>
    </row>
    <row r="55" spans="1:10">
      <c r="A55">
        <v>4.1399999999999999E-2</v>
      </c>
      <c r="B55">
        <v>871680</v>
      </c>
      <c r="C55">
        <v>59.6</v>
      </c>
      <c r="E55" s="1">
        <f t="shared" si="0"/>
        <v>393053.8395966402</v>
      </c>
      <c r="F55">
        <f t="shared" si="1"/>
        <v>754238.19331231632</v>
      </c>
      <c r="G55">
        <f t="shared" si="5"/>
        <v>850509.59610852622</v>
      </c>
      <c r="H55">
        <f t="shared" si="6"/>
        <v>62.474766297398574</v>
      </c>
      <c r="I55">
        <f t="shared" si="7"/>
        <v>2.4286898737465326E-2</v>
      </c>
      <c r="J55">
        <f t="shared" si="7"/>
        <v>4.8234333848969337E-2</v>
      </c>
    </row>
    <row r="56" spans="1:10">
      <c r="A56">
        <v>2.58E-2</v>
      </c>
      <c r="B56">
        <v>630690</v>
      </c>
      <c r="C56">
        <v>61.34</v>
      </c>
      <c r="E56" s="1">
        <f t="shared" si="0"/>
        <v>272762.1547965791</v>
      </c>
      <c r="F56">
        <f t="shared" si="1"/>
        <v>534594.84290446027</v>
      </c>
      <c r="G56">
        <f t="shared" si="5"/>
        <v>600159.01155386935</v>
      </c>
      <c r="H56">
        <f t="shared" si="6"/>
        <v>62.968316229120099</v>
      </c>
      <c r="I56">
        <f t="shared" si="7"/>
        <v>4.8408867186939146E-2</v>
      </c>
      <c r="J56">
        <f t="shared" si="7"/>
        <v>2.6545748762962097E-2</v>
      </c>
    </row>
    <row r="57" spans="1:10">
      <c r="A57">
        <v>1.61E-2</v>
      </c>
      <c r="B57">
        <v>454110</v>
      </c>
      <c r="C57">
        <v>63.05</v>
      </c>
      <c r="E57" s="1">
        <f t="shared" si="0"/>
        <v>197406.73554095664</v>
      </c>
      <c r="F57">
        <f t="shared" si="1"/>
        <v>388163.15209388465</v>
      </c>
      <c r="G57">
        <f t="shared" si="5"/>
        <v>435476.80980782135</v>
      </c>
      <c r="H57">
        <f t="shared" si="6"/>
        <v>63.043641071632557</v>
      </c>
      <c r="I57">
        <f t="shared" si="7"/>
        <v>4.1032327392434981E-2</v>
      </c>
      <c r="J57">
        <f t="shared" si="7"/>
        <v>1.0085532700143286E-4</v>
      </c>
    </row>
    <row r="58" spans="1:10">
      <c r="A58">
        <v>0.01</v>
      </c>
      <c r="B58">
        <v>326890</v>
      </c>
      <c r="C58">
        <v>64.72</v>
      </c>
      <c r="E58" s="1">
        <f t="shared" si="0"/>
        <v>134784.55811763188</v>
      </c>
      <c r="F58">
        <f t="shared" si="1"/>
        <v>287677.09756546089</v>
      </c>
      <c r="G58">
        <f t="shared" si="5"/>
        <v>317686.93641799781</v>
      </c>
      <c r="H58">
        <f t="shared" si="6"/>
        <v>64.895629741974247</v>
      </c>
      <c r="I58">
        <f t="shared" si="7"/>
        <v>2.8153395888531878E-2</v>
      </c>
      <c r="J58">
        <f t="shared" si="7"/>
        <v>2.7136857536194077E-3</v>
      </c>
    </row>
    <row r="59" spans="1:10">
      <c r="A59">
        <v>2.5</v>
      </c>
      <c r="B59" s="1">
        <v>9516200</v>
      </c>
      <c r="C59">
        <v>48.16</v>
      </c>
      <c r="E59" s="1">
        <f t="shared" si="0"/>
        <v>6706129.2382407002</v>
      </c>
      <c r="F59">
        <f t="shared" si="1"/>
        <v>6154945.9651724733</v>
      </c>
      <c r="G59">
        <f t="shared" si="5"/>
        <v>9102501.2603228837</v>
      </c>
      <c r="H59">
        <f t="shared" si="6"/>
        <v>42.545993513177663</v>
      </c>
      <c r="I59">
        <f t="shared" si="7"/>
        <v>4.3473102675134642E-2</v>
      </c>
      <c r="J59">
        <f t="shared" si="7"/>
        <v>0.11656990213501524</v>
      </c>
    </row>
    <row r="60" spans="1:10">
      <c r="A60">
        <v>1.56</v>
      </c>
      <c r="B60" s="1">
        <v>7643400</v>
      </c>
      <c r="C60">
        <v>49.31</v>
      </c>
      <c r="E60" s="1">
        <f t="shared" si="0"/>
        <v>5401884.5175322304</v>
      </c>
      <c r="F60">
        <f t="shared" si="1"/>
        <v>5197028.2347344523</v>
      </c>
      <c r="G60">
        <f t="shared" si="5"/>
        <v>7495962.8343116483</v>
      </c>
      <c r="H60">
        <f t="shared" si="6"/>
        <v>43.892722355644786</v>
      </c>
      <c r="I60">
        <f t="shared" si="7"/>
        <v>1.9289474015274841E-2</v>
      </c>
      <c r="J60">
        <f t="shared" si="7"/>
        <v>0.10986164356834752</v>
      </c>
    </row>
    <row r="61" spans="1:10">
      <c r="A61">
        <v>0.97</v>
      </c>
      <c r="B61" s="1">
        <v>5953200</v>
      </c>
      <c r="C61">
        <v>50.65</v>
      </c>
      <c r="E61" s="1">
        <f t="shared" si="0"/>
        <v>4030670.2245489103</v>
      </c>
      <c r="F61">
        <f t="shared" si="1"/>
        <v>4445355.7104136012</v>
      </c>
      <c r="G61">
        <f t="shared" si="5"/>
        <v>6000624.1218036627</v>
      </c>
      <c r="H61">
        <f t="shared" si="6"/>
        <v>47.800935056634763</v>
      </c>
      <c r="I61">
        <f t="shared" si="7"/>
        <v>7.966156319905722E-3</v>
      </c>
      <c r="J61">
        <f t="shared" si="7"/>
        <v>5.6250048240182336E-2</v>
      </c>
    </row>
    <row r="62" spans="1:10">
      <c r="A62">
        <v>0.60499999999999998</v>
      </c>
      <c r="B62" s="1">
        <v>4564100</v>
      </c>
      <c r="C62">
        <v>52.12</v>
      </c>
      <c r="E62" s="1">
        <f t="shared" si="0"/>
        <v>2812632.8231310328</v>
      </c>
      <c r="F62">
        <f t="shared" si="1"/>
        <v>3570664.2929463056</v>
      </c>
      <c r="G62">
        <f t="shared" si="5"/>
        <v>4545387.4302061182</v>
      </c>
      <c r="H62">
        <f t="shared" si="6"/>
        <v>51.772292177103068</v>
      </c>
      <c r="I62">
        <f t="shared" si="7"/>
        <v>4.0999473705400514E-3</v>
      </c>
      <c r="J62">
        <f t="shared" si="7"/>
        <v>6.6712936089203577E-3</v>
      </c>
    </row>
    <row r="63" spans="1:10">
      <c r="A63">
        <v>0.3765</v>
      </c>
      <c r="B63" s="1">
        <v>3462400</v>
      </c>
      <c r="C63">
        <v>53.6</v>
      </c>
      <c r="E63" s="1">
        <f t="shared" si="0"/>
        <v>1993000.2212745713</v>
      </c>
      <c r="F63">
        <f t="shared" si="1"/>
        <v>2681483.8664596286</v>
      </c>
      <c r="G63">
        <f t="shared" si="5"/>
        <v>3341018.6482693823</v>
      </c>
      <c r="H63">
        <f t="shared" si="6"/>
        <v>53.378597415203956</v>
      </c>
      <c r="I63">
        <f t="shared" si="7"/>
        <v>3.5056998535876183E-2</v>
      </c>
      <c r="J63">
        <f t="shared" si="7"/>
        <v>4.130645238732196E-3</v>
      </c>
    </row>
    <row r="64" spans="1:10">
      <c r="A64">
        <v>0.23449999999999999</v>
      </c>
      <c r="B64" s="1">
        <v>2602800</v>
      </c>
      <c r="C64">
        <v>55.14</v>
      </c>
      <c r="E64" s="1">
        <f t="shared" si="0"/>
        <v>1504570.7592681388</v>
      </c>
      <c r="F64">
        <f t="shared" si="1"/>
        <v>2008325.9188432058</v>
      </c>
      <c r="G64">
        <f t="shared" si="5"/>
        <v>2509403.5478460034</v>
      </c>
      <c r="H64">
        <f t="shared" si="6"/>
        <v>53.160673697568939</v>
      </c>
      <c r="I64">
        <f t="shared" si="7"/>
        <v>3.5883069061778301E-2</v>
      </c>
      <c r="J64">
        <f t="shared" si="7"/>
        <v>3.5896378353845883E-2</v>
      </c>
    </row>
    <row r="65" spans="1:10">
      <c r="A65">
        <v>0.14599999999999999</v>
      </c>
      <c r="B65" s="1">
        <v>1940400</v>
      </c>
      <c r="C65">
        <v>56.69</v>
      </c>
      <c r="E65" s="1">
        <f t="shared" si="0"/>
        <v>1141093.9824266988</v>
      </c>
      <c r="F65">
        <f t="shared" si="1"/>
        <v>1570012.4996218411</v>
      </c>
      <c r="G65">
        <f t="shared" si="5"/>
        <v>1940885.0367034224</v>
      </c>
      <c r="H65">
        <f t="shared" si="6"/>
        <v>53.990133360701165</v>
      </c>
      <c r="I65">
        <f t="shared" si="7"/>
        <v>2.4996737962401194E-4</v>
      </c>
      <c r="J65">
        <f t="shared" si="7"/>
        <v>4.7625095066128643E-2</v>
      </c>
    </row>
    <row r="66" spans="1:10">
      <c r="A66">
        <v>9.0999999999999998E-2</v>
      </c>
      <c r="B66" s="1">
        <v>1436200</v>
      </c>
      <c r="C66">
        <v>58.25</v>
      </c>
      <c r="E66" s="1">
        <f t="shared" ref="E66:E96" si="8">($M$1*A66^2*$O$1^2)/(1+A66^2*$O$1^2)+($M$2*A66^2*$O$2^2)/(1+A66^2*$O$2^2)+($M$3*A66^2*$O$3^2)/(1+A66^2*$O$3^2)+($M$4*A66^2*$O$4^2)/(1+A66^2*$O$4^2)+($M$5*A66^2*$O$5^2)/(1+A66^2*$O$5^2)+($M$6*A66^2*$O$6^2)/(1+A66^2*$O$6^2)+($M$7*A66^2*$O$7^2)/(1+A66^2*$O$7^2)+($M$8*A66^2*$O$8^2)/(1+A66^2*$O$8^2)+($M$9*A66^2*$O$9^2)/(1+A66^2*$O$9^2)+($M$10*A66^2*$O$10^2)/(1+A66^2*$O$10^2)</f>
        <v>801325.13429490197</v>
      </c>
      <c r="F66">
        <f t="shared" ref="F66:F96" si="9">($M$1*A66*$O$1)/(1+A66^2*$O$1^2)+($M$2*A66*$O$2)/(1+A66^2*$O$2^2)+($M$3*A66*$O$3)/(1+A66^2*$O$3^2)+($M$4*A66*$O$4)/(1+A66^2*$O$4^2)+($M$5*A66*$O$5)/(1+A66^2*$O$5^2)+($M$6*A66*$O$6)/(1+A66^2*$O$6^2)+($M$7*A66*$O$7)/(1+A66^2*$O$7^2)+($M$8*A66*$O$8)/(1+A66^2*$O$8^2)+($M$9*A66*$O$9)/(1+A66^2*$O$9^2)+($M$10*A66*$O$10)/(1+A66^2*$O$10^2)</f>
        <v>1244468.1009129935</v>
      </c>
      <c r="G66">
        <f t="shared" si="5"/>
        <v>1480142.8394052836</v>
      </c>
      <c r="H66">
        <f t="shared" si="6"/>
        <v>57.222120279831415</v>
      </c>
      <c r="I66">
        <f t="shared" si="7"/>
        <v>3.0596601730457852E-2</v>
      </c>
      <c r="J66">
        <f t="shared" si="7"/>
        <v>1.7646003779718193E-2</v>
      </c>
    </row>
    <row r="67" spans="1:10">
      <c r="A67">
        <v>5.6500000000000002E-2</v>
      </c>
      <c r="B67" s="1">
        <v>1052900</v>
      </c>
      <c r="C67">
        <v>59.8</v>
      </c>
      <c r="E67" s="1">
        <f t="shared" si="8"/>
        <v>519667.23318585381</v>
      </c>
      <c r="F67">
        <f t="shared" si="9"/>
        <v>936805.45075104048</v>
      </c>
      <c r="G67">
        <f t="shared" ref="G67:G96" si="10">(E67^2+F67^2)^0.5</f>
        <v>1071288.2365656316</v>
      </c>
      <c r="H67">
        <f t="shared" ref="H67:H96" si="11">DEGREES(ATAN(F67/E67))</f>
        <v>60.981874135310598</v>
      </c>
      <c r="I67">
        <f t="shared" ref="I67:J96" si="12">ABS((G67-B67)/B67)</f>
        <v>1.7464371322662722E-2</v>
      </c>
      <c r="J67">
        <f t="shared" si="12"/>
        <v>1.976378152693312E-2</v>
      </c>
    </row>
    <row r="68" spans="1:10">
      <c r="A68">
        <v>3.5349999999999999E-2</v>
      </c>
      <c r="B68">
        <v>766470</v>
      </c>
      <c r="C68">
        <v>61.35</v>
      </c>
      <c r="E68" s="1">
        <f t="shared" si="8"/>
        <v>344905.70778616192</v>
      </c>
      <c r="F68">
        <f t="shared" si="9"/>
        <v>672231.32771156332</v>
      </c>
      <c r="G68">
        <f t="shared" si="10"/>
        <v>755549.40620738</v>
      </c>
      <c r="H68">
        <f t="shared" si="11"/>
        <v>62.838732803452686</v>
      </c>
      <c r="I68">
        <f t="shared" si="12"/>
        <v>1.4247907671037351E-2</v>
      </c>
      <c r="J68">
        <f t="shared" si="12"/>
        <v>2.4266223365161932E-2</v>
      </c>
    </row>
    <row r="69" spans="1:10">
      <c r="A69">
        <v>2.205E-2</v>
      </c>
      <c r="B69">
        <v>553170</v>
      </c>
      <c r="C69">
        <v>62.87</v>
      </c>
      <c r="E69" s="1">
        <f t="shared" si="8"/>
        <v>244867.26713038562</v>
      </c>
      <c r="F69">
        <f t="shared" si="9"/>
        <v>478648.55411324865</v>
      </c>
      <c r="G69">
        <f t="shared" si="10"/>
        <v>537647.11183694378</v>
      </c>
      <c r="H69">
        <f t="shared" si="11"/>
        <v>62.906600218488059</v>
      </c>
      <c r="I69">
        <f t="shared" si="12"/>
        <v>2.8061695614469737E-2</v>
      </c>
      <c r="J69">
        <f t="shared" si="12"/>
        <v>5.821571256252805E-4</v>
      </c>
    </row>
    <row r="70" spans="1:10">
      <c r="A70">
        <v>1.37E-2</v>
      </c>
      <c r="B70">
        <v>396180</v>
      </c>
      <c r="C70">
        <v>64.37</v>
      </c>
      <c r="E70" s="1">
        <f t="shared" si="8"/>
        <v>175309.07404827015</v>
      </c>
      <c r="F70">
        <f t="shared" si="9"/>
        <v>350426.43027350924</v>
      </c>
      <c r="G70">
        <f t="shared" si="10"/>
        <v>391831.53839104949</v>
      </c>
      <c r="H70">
        <f t="shared" si="11"/>
        <v>63.422411617745574</v>
      </c>
      <c r="I70">
        <f t="shared" si="12"/>
        <v>1.0975974579611577E-2</v>
      </c>
      <c r="J70">
        <f t="shared" si="12"/>
        <v>1.4720962905925592E-2</v>
      </c>
    </row>
    <row r="71" spans="1:10">
      <c r="A71">
        <v>8.5500000000000003E-3</v>
      </c>
      <c r="B71">
        <v>281410</v>
      </c>
      <c r="C71">
        <v>65.87</v>
      </c>
      <c r="E71" s="1">
        <f t="shared" si="8"/>
        <v>116217.60675729046</v>
      </c>
      <c r="F71">
        <f t="shared" si="9"/>
        <v>259938.69730954961</v>
      </c>
      <c r="G71">
        <f t="shared" si="10"/>
        <v>284736.12078445166</v>
      </c>
      <c r="H71">
        <f t="shared" si="11"/>
        <v>65.910762372104955</v>
      </c>
      <c r="I71">
        <f t="shared" si="12"/>
        <v>1.1819483260906368E-2</v>
      </c>
      <c r="J71">
        <f t="shared" si="12"/>
        <v>6.1883060733187144E-4</v>
      </c>
    </row>
    <row r="72" spans="1:10">
      <c r="A72">
        <v>5.3499999999999997E-3</v>
      </c>
      <c r="B72">
        <v>198040</v>
      </c>
      <c r="C72">
        <v>67.38</v>
      </c>
      <c r="E72" s="1">
        <f t="shared" si="8"/>
        <v>71204.306826217697</v>
      </c>
      <c r="F72">
        <f t="shared" si="9"/>
        <v>186357.3897195457</v>
      </c>
      <c r="G72">
        <f t="shared" si="10"/>
        <v>199497.19299700632</v>
      </c>
      <c r="H72">
        <f t="shared" si="11"/>
        <v>69.088908397345378</v>
      </c>
      <c r="I72">
        <f t="shared" si="12"/>
        <v>7.3580741113225667E-3</v>
      </c>
      <c r="J72">
        <f t="shared" si="12"/>
        <v>2.53622498863963E-2</v>
      </c>
    </row>
    <row r="73" spans="1:10">
      <c r="A73">
        <v>3.32E-3</v>
      </c>
      <c r="B73">
        <v>137760</v>
      </c>
      <c r="C73">
        <v>68.900000000000006</v>
      </c>
      <c r="E73" s="1">
        <f t="shared" si="8"/>
        <v>43779.714733495784</v>
      </c>
      <c r="F73">
        <f t="shared" si="9"/>
        <v>127540.69661462014</v>
      </c>
      <c r="G73">
        <f t="shared" si="10"/>
        <v>134845.44009750144</v>
      </c>
      <c r="H73">
        <f t="shared" si="11"/>
        <v>71.054665769460115</v>
      </c>
      <c r="I73">
        <f t="shared" si="12"/>
        <v>2.115679371732402E-2</v>
      </c>
      <c r="J73">
        <f t="shared" si="12"/>
        <v>3.1272362401452966E-2</v>
      </c>
    </row>
    <row r="74" spans="1:10">
      <c r="A74">
        <v>2.0699999999999998E-3</v>
      </c>
      <c r="B74">
        <v>94658</v>
      </c>
      <c r="C74">
        <v>70.44</v>
      </c>
      <c r="E74" s="1">
        <f t="shared" si="8"/>
        <v>29110.594094638884</v>
      </c>
      <c r="F74">
        <f t="shared" si="9"/>
        <v>87016.670722126684</v>
      </c>
      <c r="G74">
        <f t="shared" si="10"/>
        <v>91756.894411841582</v>
      </c>
      <c r="H74">
        <f t="shared" si="11"/>
        <v>71.502828549060709</v>
      </c>
      <c r="I74">
        <f t="shared" si="12"/>
        <v>3.0648287394181347E-2</v>
      </c>
      <c r="J74">
        <f t="shared" si="12"/>
        <v>1.5088423467642125E-2</v>
      </c>
    </row>
    <row r="75" spans="1:10">
      <c r="A75">
        <v>1.2899999999999999E-3</v>
      </c>
      <c r="B75">
        <v>64598</v>
      </c>
      <c r="C75">
        <v>71.98</v>
      </c>
      <c r="E75" s="1">
        <f t="shared" si="8"/>
        <v>19642.506502479609</v>
      </c>
      <c r="F75">
        <f t="shared" si="9"/>
        <v>60485.828453845614</v>
      </c>
      <c r="G75">
        <f t="shared" si="10"/>
        <v>63595.310404525844</v>
      </c>
      <c r="H75">
        <f t="shared" si="11"/>
        <v>72.009023043949853</v>
      </c>
      <c r="I75">
        <f t="shared" si="12"/>
        <v>1.5521991322860704E-2</v>
      </c>
      <c r="J75">
        <f t="shared" si="12"/>
        <v>4.0320983536883397E-4</v>
      </c>
    </row>
    <row r="76" spans="1:10">
      <c r="A76" s="1">
        <v>8.0500000000000005E-4</v>
      </c>
      <c r="B76">
        <v>43960</v>
      </c>
      <c r="C76">
        <v>73.489999999999995</v>
      </c>
      <c r="E76" s="1">
        <f t="shared" si="8"/>
        <v>12209.713161144411</v>
      </c>
      <c r="F76">
        <f t="shared" si="9"/>
        <v>42335.226808513769</v>
      </c>
      <c r="G76">
        <f t="shared" si="10"/>
        <v>44060.736766487753</v>
      </c>
      <c r="H76">
        <f t="shared" si="11"/>
        <v>73.912146686121446</v>
      </c>
      <c r="I76">
        <f t="shared" si="12"/>
        <v>2.2915551976285921E-3</v>
      </c>
      <c r="J76">
        <f t="shared" si="12"/>
        <v>5.7442738620417872E-3</v>
      </c>
    </row>
    <row r="77" spans="1:10">
      <c r="A77" s="1">
        <v>5.0000000000000001E-4</v>
      </c>
      <c r="B77">
        <v>29576</v>
      </c>
      <c r="C77" t="s">
        <v>18</v>
      </c>
      <c r="E77" s="1">
        <f t="shared" si="8"/>
        <v>6883.4959302312163</v>
      </c>
      <c r="F77">
        <f t="shared" si="9"/>
        <v>28765.785115440867</v>
      </c>
      <c r="G77">
        <f t="shared" si="10"/>
        <v>29577.912528257111</v>
      </c>
      <c r="H77">
        <f t="shared" si="11"/>
        <v>76.54249017277165</v>
      </c>
      <c r="I77">
        <f t="shared" si="12"/>
        <v>6.4664872095998853E-5</v>
      </c>
    </row>
    <row r="78" spans="1:10">
      <c r="A78">
        <v>0.2</v>
      </c>
      <c r="B78" s="1">
        <v>1765700</v>
      </c>
      <c r="C78" t="s">
        <v>18</v>
      </c>
      <c r="E78" s="1">
        <f t="shared" si="8"/>
        <v>1376963.3633624415</v>
      </c>
      <c r="F78">
        <f t="shared" si="9"/>
        <v>1839579.7943132522</v>
      </c>
      <c r="G78">
        <f t="shared" si="10"/>
        <v>2297842.8849005308</v>
      </c>
      <c r="H78">
        <f t="shared" si="11"/>
        <v>53.184389608804651</v>
      </c>
      <c r="I78">
        <f t="shared" si="12"/>
        <v>0.30137785858329885</v>
      </c>
    </row>
    <row r="79" spans="1:10">
      <c r="A79">
        <v>0.12479999999999999</v>
      </c>
      <c r="B79" s="1">
        <v>1667600</v>
      </c>
      <c r="C79">
        <v>65.61</v>
      </c>
      <c r="E79" s="1">
        <f t="shared" si="8"/>
        <v>1026025.0973250031</v>
      </c>
      <c r="F79">
        <f t="shared" si="9"/>
        <v>1456414.6837443605</v>
      </c>
      <c r="G79">
        <f t="shared" si="10"/>
        <v>1781536.199847471</v>
      </c>
      <c r="H79">
        <f t="shared" si="11"/>
        <v>54.835805216848186</v>
      </c>
      <c r="I79">
        <f t="shared" si="12"/>
        <v>6.8323458771570506E-2</v>
      </c>
      <c r="J79">
        <f t="shared" si="12"/>
        <v>0.16421574124602673</v>
      </c>
    </row>
    <row r="80" spans="1:10">
      <c r="A80">
        <v>7.7600000000000002E-2</v>
      </c>
      <c r="B80" s="1">
        <v>1297700</v>
      </c>
      <c r="C80">
        <v>62.86</v>
      </c>
      <c r="E80" s="1">
        <f t="shared" si="8"/>
        <v>696763.53801443649</v>
      </c>
      <c r="F80">
        <f t="shared" si="9"/>
        <v>1140190.7910557627</v>
      </c>
      <c r="G80">
        <f t="shared" si="10"/>
        <v>1336231.4424959326</v>
      </c>
      <c r="H80">
        <f t="shared" si="11"/>
        <v>58.571156008419891</v>
      </c>
      <c r="I80">
        <f t="shared" si="12"/>
        <v>2.9692103333538236E-2</v>
      </c>
      <c r="J80">
        <f t="shared" si="12"/>
        <v>6.8228507661153501E-2</v>
      </c>
    </row>
    <row r="81" spans="1:10">
      <c r="A81">
        <v>4.8399999999999999E-2</v>
      </c>
      <c r="B81">
        <v>960460</v>
      </c>
      <c r="C81">
        <v>62.7</v>
      </c>
      <c r="E81" s="1">
        <f t="shared" si="8"/>
        <v>450948.70549943054</v>
      </c>
      <c r="F81">
        <f t="shared" si="9"/>
        <v>842934.49440885102</v>
      </c>
      <c r="G81">
        <f t="shared" si="10"/>
        <v>955977.66545872681</v>
      </c>
      <c r="H81">
        <f t="shared" si="11"/>
        <v>61.854341722123223</v>
      </c>
      <c r="I81">
        <f t="shared" si="12"/>
        <v>4.666862275652486E-3</v>
      </c>
      <c r="J81">
        <f t="shared" si="12"/>
        <v>1.3487372852899195E-2</v>
      </c>
    </row>
    <row r="82" spans="1:10">
      <c r="A82">
        <v>3.0120000000000001E-2</v>
      </c>
      <c r="B82">
        <v>691830</v>
      </c>
      <c r="C82">
        <v>63.85</v>
      </c>
      <c r="E82" s="1">
        <f t="shared" si="8"/>
        <v>304915.63222753204</v>
      </c>
      <c r="F82">
        <f t="shared" si="9"/>
        <v>597889.42550404847</v>
      </c>
      <c r="G82">
        <f t="shared" si="10"/>
        <v>671152.2240939656</v>
      </c>
      <c r="H82">
        <f t="shared" si="11"/>
        <v>62.979024890631223</v>
      </c>
      <c r="I82">
        <f t="shared" si="12"/>
        <v>2.9888521610850059E-2</v>
      </c>
      <c r="J82">
        <f t="shared" si="12"/>
        <v>1.3640957077036468E-2</v>
      </c>
    </row>
    <row r="83" spans="1:10">
      <c r="A83">
        <v>1.8759999999999999E-2</v>
      </c>
      <c r="B83">
        <v>493380</v>
      </c>
      <c r="C83">
        <v>65.34</v>
      </c>
      <c r="E83" s="1">
        <f t="shared" si="8"/>
        <v>219492.4043960094</v>
      </c>
      <c r="F83">
        <f t="shared" si="9"/>
        <v>428940.33094565262</v>
      </c>
      <c r="G83">
        <f t="shared" si="10"/>
        <v>481836.82206666947</v>
      </c>
      <c r="H83">
        <f t="shared" si="11"/>
        <v>62.900788899635046</v>
      </c>
      <c r="I83">
        <f t="shared" si="12"/>
        <v>2.3396120502108986E-2</v>
      </c>
      <c r="J83">
        <f t="shared" si="12"/>
        <v>3.7331054489821817E-2</v>
      </c>
    </row>
    <row r="84" spans="1:10">
      <c r="A84">
        <v>1.1679999999999999E-2</v>
      </c>
      <c r="B84">
        <v>348770</v>
      </c>
      <c r="C84">
        <v>66.66</v>
      </c>
      <c r="E84" s="1">
        <f t="shared" si="8"/>
        <v>154338.45036694151</v>
      </c>
      <c r="F84">
        <f t="shared" si="9"/>
        <v>317203.88612463535</v>
      </c>
      <c r="G84">
        <f t="shared" si="10"/>
        <v>352758.64643441344</v>
      </c>
      <c r="H84">
        <f t="shared" si="11"/>
        <v>64.054338468055917</v>
      </c>
      <c r="I84">
        <f t="shared" si="12"/>
        <v>1.1436323176917292E-2</v>
      </c>
      <c r="J84">
        <f t="shared" si="12"/>
        <v>3.9088831862347427E-2</v>
      </c>
    </row>
    <row r="85" spans="1:10">
      <c r="A85">
        <v>7.28E-3</v>
      </c>
      <c r="B85">
        <v>245050</v>
      </c>
      <c r="C85">
        <v>68.010000000000005</v>
      </c>
      <c r="E85" s="1">
        <f t="shared" si="8"/>
        <v>98786.778044107239</v>
      </c>
      <c r="F85">
        <f t="shared" si="9"/>
        <v>233158.27125333028</v>
      </c>
      <c r="G85">
        <f t="shared" si="10"/>
        <v>253222.44562869472</v>
      </c>
      <c r="H85">
        <f t="shared" si="11"/>
        <v>67.038122709691663</v>
      </c>
      <c r="I85">
        <f t="shared" si="12"/>
        <v>3.335011478757284E-2</v>
      </c>
      <c r="J85">
        <f t="shared" si="12"/>
        <v>1.4290211591065164E-2</v>
      </c>
    </row>
    <row r="86" spans="1:10">
      <c r="A86">
        <v>4.5199999999999997E-3</v>
      </c>
      <c r="B86">
        <v>170810</v>
      </c>
      <c r="C86">
        <v>69.319999999999993</v>
      </c>
      <c r="E86" s="1">
        <f t="shared" si="8"/>
        <v>59550.13802944043</v>
      </c>
      <c r="F86">
        <f t="shared" si="9"/>
        <v>163523.08315798253</v>
      </c>
      <c r="G86">
        <f t="shared" si="10"/>
        <v>174028.78401235206</v>
      </c>
      <c r="H86">
        <f t="shared" si="11"/>
        <v>69.989913352256167</v>
      </c>
      <c r="I86">
        <f t="shared" si="12"/>
        <v>1.8844236358246346E-2</v>
      </c>
      <c r="J86">
        <f t="shared" si="12"/>
        <v>9.6640702864422071E-3</v>
      </c>
    </row>
    <row r="87" spans="1:10">
      <c r="A87">
        <v>2.8300000000000001E-3</v>
      </c>
      <c r="B87">
        <v>118270</v>
      </c>
      <c r="C87">
        <v>70.63</v>
      </c>
      <c r="E87" s="1">
        <f t="shared" si="8"/>
        <v>37847.879287283955</v>
      </c>
      <c r="F87">
        <f t="shared" si="9"/>
        <v>111954.14979028013</v>
      </c>
      <c r="G87">
        <f t="shared" si="10"/>
        <v>118178.65129459424</v>
      </c>
      <c r="H87">
        <f t="shared" si="11"/>
        <v>71.321358664603878</v>
      </c>
      <c r="I87">
        <f t="shared" si="12"/>
        <v>7.7237427416726391E-4</v>
      </c>
      <c r="J87">
        <f t="shared" si="12"/>
        <v>9.7884562452765448E-3</v>
      </c>
    </row>
    <row r="88" spans="1:10">
      <c r="A88">
        <v>1.7600000000000001E-3</v>
      </c>
      <c r="B88">
        <v>81354</v>
      </c>
      <c r="C88">
        <v>71.92</v>
      </c>
      <c r="E88" s="1">
        <f t="shared" si="8"/>
        <v>25534.908640216472</v>
      </c>
      <c r="F88">
        <f t="shared" si="9"/>
        <v>76624.826833060943</v>
      </c>
      <c r="G88">
        <f t="shared" si="10"/>
        <v>80767.540797406837</v>
      </c>
      <c r="H88">
        <f t="shared" si="11"/>
        <v>71.569560398320988</v>
      </c>
      <c r="I88">
        <f t="shared" si="12"/>
        <v>7.2087322392649818E-3</v>
      </c>
      <c r="J88">
        <f t="shared" si="12"/>
        <v>4.87263072412422E-3</v>
      </c>
    </row>
    <row r="89" spans="1:10">
      <c r="A89">
        <v>1.1000000000000001E-3</v>
      </c>
      <c r="B89">
        <v>55613</v>
      </c>
      <c r="C89">
        <v>73.23</v>
      </c>
      <c r="E89" s="1">
        <f t="shared" si="8"/>
        <v>16936.61419959207</v>
      </c>
      <c r="F89">
        <f t="shared" si="9"/>
        <v>53675.339834163016</v>
      </c>
      <c r="G89">
        <f t="shared" si="10"/>
        <v>56284.020883894846</v>
      </c>
      <c r="H89">
        <f t="shared" si="11"/>
        <v>72.48752972130761</v>
      </c>
      <c r="I89">
        <f t="shared" si="12"/>
        <v>1.2065899769745304E-2</v>
      </c>
      <c r="J89">
        <f t="shared" si="12"/>
        <v>1.0138881314930962E-2</v>
      </c>
    </row>
    <row r="90" spans="1:10">
      <c r="A90" s="1">
        <v>6.8400000000000004E-4</v>
      </c>
      <c r="B90">
        <v>37745</v>
      </c>
      <c r="C90">
        <v>74.569999999999993</v>
      </c>
      <c r="E90" s="1">
        <f t="shared" si="8"/>
        <v>10107.702931745889</v>
      </c>
      <c r="F90">
        <f t="shared" si="9"/>
        <v>37240.25858472519</v>
      </c>
      <c r="G90">
        <f t="shared" si="10"/>
        <v>38587.595390405222</v>
      </c>
      <c r="H90">
        <f t="shared" si="11"/>
        <v>74.814689006033717</v>
      </c>
      <c r="I90">
        <f t="shared" si="12"/>
        <v>2.2323364429864146E-2</v>
      </c>
      <c r="J90">
        <f t="shared" si="12"/>
        <v>3.2813330566410612E-3</v>
      </c>
    </row>
    <row r="91" spans="1:10">
      <c r="A91" s="1">
        <v>4.28E-4</v>
      </c>
      <c r="B91">
        <v>25396</v>
      </c>
      <c r="C91">
        <v>75.930000000000007</v>
      </c>
      <c r="E91" s="1">
        <f t="shared" si="8"/>
        <v>5678.2915606706711</v>
      </c>
      <c r="F91">
        <f t="shared" si="9"/>
        <v>25173.40785258773</v>
      </c>
      <c r="G91">
        <f t="shared" si="10"/>
        <v>25805.880298116346</v>
      </c>
      <c r="H91">
        <f t="shared" si="11"/>
        <v>77.288695762811258</v>
      </c>
      <c r="I91">
        <f t="shared" si="12"/>
        <v>1.6139561274072539E-2</v>
      </c>
      <c r="J91">
        <f t="shared" si="12"/>
        <v>1.7894057194932853E-2</v>
      </c>
    </row>
    <row r="92" spans="1:10">
      <c r="A92" s="1">
        <v>2.656E-4</v>
      </c>
      <c r="B92">
        <v>16914</v>
      </c>
      <c r="C92">
        <v>77.290000000000006</v>
      </c>
      <c r="E92" s="1">
        <f t="shared" si="8"/>
        <v>3266.1055825592548</v>
      </c>
      <c r="F92">
        <f t="shared" si="9"/>
        <v>16502.496381786688</v>
      </c>
      <c r="G92">
        <f t="shared" si="10"/>
        <v>16822.598863056428</v>
      </c>
      <c r="H92">
        <f t="shared" si="11"/>
        <v>78.80493365481405</v>
      </c>
      <c r="I92">
        <f t="shared" si="12"/>
        <v>5.4038747158313858E-3</v>
      </c>
      <c r="J92">
        <f t="shared" si="12"/>
        <v>1.960064244810511E-2</v>
      </c>
    </row>
    <row r="93" spans="1:10">
      <c r="A93" s="1">
        <v>1.6559999999999999E-4</v>
      </c>
      <c r="B93">
        <v>11137</v>
      </c>
      <c r="C93">
        <v>78.7</v>
      </c>
      <c r="E93" s="1">
        <f t="shared" si="8"/>
        <v>2027.176085317353</v>
      </c>
      <c r="F93">
        <f t="shared" si="9"/>
        <v>10847.016225145277</v>
      </c>
      <c r="G93">
        <f t="shared" si="10"/>
        <v>11034.817799558246</v>
      </c>
      <c r="H93">
        <f t="shared" si="11"/>
        <v>79.414228132410074</v>
      </c>
      <c r="I93">
        <f t="shared" si="12"/>
        <v>9.1750202425925822E-3</v>
      </c>
      <c r="J93">
        <f t="shared" si="12"/>
        <v>9.0753256977137327E-3</v>
      </c>
    </row>
    <row r="94" spans="1:10">
      <c r="A94" s="1">
        <v>1.032E-4</v>
      </c>
      <c r="B94">
        <v>7292.3</v>
      </c>
      <c r="C94">
        <v>80.12</v>
      </c>
      <c r="E94" s="1">
        <f t="shared" si="8"/>
        <v>1249.7064140604775</v>
      </c>
      <c r="F94">
        <f t="shared" si="9"/>
        <v>7185.4023186092372</v>
      </c>
      <c r="G94">
        <f t="shared" si="10"/>
        <v>7293.2689928192622</v>
      </c>
      <c r="H94">
        <f t="shared" si="11"/>
        <v>80.133641764460364</v>
      </c>
      <c r="I94">
        <f t="shared" si="12"/>
        <v>1.3287890230270072E-4</v>
      </c>
      <c r="J94">
        <f t="shared" si="12"/>
        <v>1.7026665577083992E-4</v>
      </c>
    </row>
    <row r="95" spans="1:10">
      <c r="A95" s="1">
        <v>6.4399999999999993E-5</v>
      </c>
      <c r="B95">
        <v>4764.3</v>
      </c>
      <c r="C95">
        <v>81.53</v>
      </c>
      <c r="E95" s="1">
        <f t="shared" si="8"/>
        <v>708.4850174239574</v>
      </c>
      <c r="F95">
        <f t="shared" si="9"/>
        <v>4746.9962344862188</v>
      </c>
      <c r="G95">
        <f t="shared" si="10"/>
        <v>4799.5754260289068</v>
      </c>
      <c r="H95">
        <f t="shared" si="11"/>
        <v>81.51131449260977</v>
      </c>
      <c r="I95">
        <f t="shared" si="12"/>
        <v>7.4041151961267383E-3</v>
      </c>
      <c r="J95">
        <f t="shared" si="12"/>
        <v>2.2918566650595833E-4</v>
      </c>
    </row>
    <row r="96" spans="1:10">
      <c r="A96" s="1">
        <v>4.0000000000000003E-5</v>
      </c>
      <c r="B96">
        <v>3075.3</v>
      </c>
      <c r="C96">
        <v>82.97</v>
      </c>
      <c r="E96" s="1">
        <f t="shared" si="8"/>
        <v>377.17131938352577</v>
      </c>
      <c r="F96">
        <f t="shared" si="9"/>
        <v>3071.6502617873812</v>
      </c>
      <c r="G96">
        <f t="shared" si="10"/>
        <v>3094.7202676338934</v>
      </c>
      <c r="H96">
        <f t="shared" si="11"/>
        <v>82.999630811695852</v>
      </c>
      <c r="I96">
        <f t="shared" si="12"/>
        <v>6.314918100313211E-3</v>
      </c>
      <c r="J96">
        <f t="shared" si="12"/>
        <v>3.5712681325602988E-4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6"/>
  <sheetViews>
    <sheetView topLeftCell="J1" workbookViewId="0">
      <selection activeCell="R1" sqref="R1"/>
    </sheetView>
  </sheetViews>
  <sheetFormatPr defaultRowHeight="14.4"/>
  <cols>
    <col min="13" max="13" width="10.109375" customWidth="1"/>
  </cols>
  <sheetData>
    <row r="1" spans="1:20">
      <c r="A1" t="s">
        <v>19</v>
      </c>
      <c r="B1" t="s">
        <v>20</v>
      </c>
      <c r="C1" t="s">
        <v>21</v>
      </c>
      <c r="E1" t="s">
        <v>27</v>
      </c>
      <c r="F1" t="s">
        <v>28</v>
      </c>
      <c r="G1" t="s">
        <v>25</v>
      </c>
      <c r="H1" t="s">
        <v>24</v>
      </c>
      <c r="I1" t="s">
        <v>30</v>
      </c>
      <c r="J1" t="s">
        <v>31</v>
      </c>
      <c r="L1" t="s">
        <v>0</v>
      </c>
      <c r="M1" s="6">
        <f>10^R1</f>
        <v>112657770.01336648</v>
      </c>
      <c r="N1" t="s">
        <v>9</v>
      </c>
      <c r="O1" s="1">
        <f>10^P1</f>
        <v>1E-4</v>
      </c>
      <c r="P1">
        <v>-4</v>
      </c>
      <c r="Q1" s="1">
        <f>M1*O1</f>
        <v>11265.777001336648</v>
      </c>
      <c r="R1">
        <v>8.051761150410119</v>
      </c>
      <c r="S1">
        <f>5/9</f>
        <v>0.55555555555555558</v>
      </c>
      <c r="T1">
        <v>5</v>
      </c>
    </row>
    <row r="2" spans="1:20">
      <c r="A2">
        <v>30000</v>
      </c>
      <c r="B2" s="1">
        <v>233370000</v>
      </c>
      <c r="C2">
        <v>17.66</v>
      </c>
      <c r="E2" s="1">
        <f t="shared" ref="E2:E65" si="0">($M$1*A2^2*$O$1^2)/(1+A2^2*$O$1^2)+($M$2*A2^2*$O$2^2)/(1+A2^2*$O$2^2)+($M$3*A2^2*$O$3^2)/(1+A2^2*$O$3^2)+($M$4*A2^2*$O$4^2)/(1+A2^2*$O$4^2)+($M$5*A2^2*$O$5^2)/(1+A2^2*$O$5^2)+($M$6*A2^2*$O$6^2)/(1+A2^2*$O$6^2)+($M$7*A2^2*$O$7^2)/(1+A2^2*$O$7^2)+($M$8*A2^2*$O$8^2)/(1+A2^2*$O$8^2)+($M$9*A2^2*$O$9^2)/(1+A2^2*$O$9^2)+($M$10*A2^2*$O$10^2)/(1+A2^2*$O$10^2)</f>
        <v>228298297.74901125</v>
      </c>
      <c r="F2">
        <f t="shared" ref="F2:F65" si="1">($M$1*A2*$O$1)/(1+A2^2*$O$1^2)+($M$2*A2*$O$2)/(1+A2^2*$O$2^2)+($M$3*A2*$O$3)/(1+A2^2*$O$3^2)+($M$4*A2*$O$4)/(1+A2^2*$O$4^2)+($M$5*A2*$O$5)/(1+A2^2*$O$5^2)+($M$6*A2*$O$6)/(1+A2^2*$O$6^2)+($M$7*A2*$O$7)/(1+A2^2*$O$7^2)+($M$8*A2*$O$8)/(1+A2^2*$O$8^2)+($M$9*A2*$O$9)/(1+A2^2*$O$9^2)+($M$10*A2*$O$10)/(1+A2^2*$O$10^2)</f>
        <v>36011903.472909905</v>
      </c>
      <c r="G2">
        <f>(E2^2+F2^2)^0.5</f>
        <v>231121115.32016796</v>
      </c>
      <c r="H2">
        <f>DEGREES(ATAN(F2/E2))</f>
        <v>8.9640081250229606</v>
      </c>
      <c r="I2">
        <f>ABS((G2-B2)/B2)</f>
        <v>9.6365628822558218E-3</v>
      </c>
      <c r="J2">
        <f>ABS((H2-C2)/C2)</f>
        <v>0.49241177095000221</v>
      </c>
      <c r="L2" t="s">
        <v>1</v>
      </c>
      <c r="M2" s="6">
        <f t="shared" ref="M2:M10" si="2">10^R2</f>
        <v>62664416.266298011</v>
      </c>
      <c r="N2" t="s">
        <v>10</v>
      </c>
      <c r="O2" s="1">
        <f t="shared" ref="O2:O10" si="3">10^P2</f>
        <v>1E-3</v>
      </c>
      <c r="P2">
        <v>-3</v>
      </c>
      <c r="Q2" s="1">
        <f t="shared" ref="Q2:Q10" si="4">M2*O2</f>
        <v>62664.416266298009</v>
      </c>
      <c r="R2">
        <v>7.7970209984693728</v>
      </c>
      <c r="T2">
        <v>4</v>
      </c>
    </row>
    <row r="3" spans="1:20">
      <c r="A3">
        <v>18720</v>
      </c>
      <c r="B3" s="1">
        <v>210890000</v>
      </c>
      <c r="C3">
        <v>18.670000000000002</v>
      </c>
      <c r="E3" s="1">
        <f t="shared" si="0"/>
        <v>214443982.58078003</v>
      </c>
      <c r="F3">
        <f t="shared" si="1"/>
        <v>50363200.411136091</v>
      </c>
      <c r="G3">
        <f t="shared" ref="G3:G66" si="5">(E3^2+F3^2)^0.5</f>
        <v>220278627.24458346</v>
      </c>
      <c r="H3">
        <f t="shared" ref="H3:H66" si="6">DEGREES(ATAN(F3/E3))</f>
        <v>13.216667430014345</v>
      </c>
      <c r="I3">
        <f t="shared" ref="I3:J66" si="7">ABS((G3-B3)/B3)</f>
        <v>4.4519072713658576E-2</v>
      </c>
      <c r="J3">
        <f t="shared" si="7"/>
        <v>0.29209065720330241</v>
      </c>
      <c r="L3" t="s">
        <v>2</v>
      </c>
      <c r="M3" s="6">
        <f t="shared" si="2"/>
        <v>36524937.214454703</v>
      </c>
      <c r="N3" t="s">
        <v>11</v>
      </c>
      <c r="O3" s="1">
        <f t="shared" si="3"/>
        <v>0.01</v>
      </c>
      <c r="P3">
        <v>-2</v>
      </c>
      <c r="Q3" s="1">
        <f t="shared" si="4"/>
        <v>365249.37214454706</v>
      </c>
      <c r="R3">
        <v>7.562589478064532</v>
      </c>
      <c r="T3">
        <v>3</v>
      </c>
    </row>
    <row r="4" spans="1:20">
      <c r="A4">
        <v>11640</v>
      </c>
      <c r="B4" s="1">
        <v>190210000</v>
      </c>
      <c r="C4">
        <v>19.47</v>
      </c>
      <c r="E4" s="1">
        <f t="shared" si="0"/>
        <v>191332401.46898225</v>
      </c>
      <c r="F4">
        <f t="shared" si="1"/>
        <v>61359708.811811335</v>
      </c>
      <c r="G4">
        <f t="shared" si="5"/>
        <v>200930589.30227146</v>
      </c>
      <c r="H4">
        <f t="shared" si="6"/>
        <v>17.780884963618018</v>
      </c>
      <c r="I4">
        <f t="shared" si="7"/>
        <v>5.6361859535626183E-2</v>
      </c>
      <c r="J4">
        <f t="shared" si="7"/>
        <v>8.6754752767436119E-2</v>
      </c>
      <c r="L4" t="s">
        <v>3</v>
      </c>
      <c r="M4" s="6">
        <f t="shared" si="2"/>
        <v>18253590.906493969</v>
      </c>
      <c r="N4" t="s">
        <v>12</v>
      </c>
      <c r="O4" s="1">
        <f t="shared" si="3"/>
        <v>0.1</v>
      </c>
      <c r="P4">
        <v>-1</v>
      </c>
      <c r="Q4" s="1">
        <f t="shared" si="4"/>
        <v>1825359.0906493971</v>
      </c>
      <c r="R4">
        <v>7.2613483130373835</v>
      </c>
      <c r="T4">
        <v>2</v>
      </c>
    </row>
    <row r="5" spans="1:20">
      <c r="A5">
        <v>7260</v>
      </c>
      <c r="B5" s="1">
        <v>171260000</v>
      </c>
      <c r="C5">
        <v>20.45</v>
      </c>
      <c r="E5" s="1">
        <f t="shared" si="0"/>
        <v>164686780.47618601</v>
      </c>
      <c r="F5">
        <f t="shared" si="1"/>
        <v>62559478.422979645</v>
      </c>
      <c r="G5">
        <f t="shared" si="5"/>
        <v>176168737.30650038</v>
      </c>
      <c r="H5">
        <f t="shared" si="6"/>
        <v>20.800255101902113</v>
      </c>
      <c r="I5">
        <f t="shared" si="7"/>
        <v>2.8662485732222208E-2</v>
      </c>
      <c r="J5">
        <f t="shared" si="7"/>
        <v>1.7127388846069149E-2</v>
      </c>
      <c r="L5" t="s">
        <v>4</v>
      </c>
      <c r="M5" s="6">
        <f t="shared" si="2"/>
        <v>7117419.6062878082</v>
      </c>
      <c r="N5" t="s">
        <v>13</v>
      </c>
      <c r="O5" s="1">
        <f t="shared" si="3"/>
        <v>1</v>
      </c>
      <c r="P5">
        <v>0</v>
      </c>
      <c r="Q5" s="1">
        <f t="shared" si="4"/>
        <v>7117419.6062878082</v>
      </c>
      <c r="R5">
        <v>6.8523225703405561</v>
      </c>
      <c r="T5">
        <v>1</v>
      </c>
    </row>
    <row r="6" spans="1:20">
      <c r="A6">
        <v>4518</v>
      </c>
      <c r="B6" s="1">
        <v>153260000</v>
      </c>
      <c r="C6">
        <v>21.47</v>
      </c>
      <c r="E6" s="1">
        <f t="shared" si="0"/>
        <v>143129499.7684468</v>
      </c>
      <c r="F6">
        <f t="shared" si="1"/>
        <v>56342655.946122713</v>
      </c>
      <c r="G6">
        <f t="shared" si="5"/>
        <v>153819857.57056522</v>
      </c>
      <c r="H6">
        <f t="shared" si="6"/>
        <v>21.486985209231833</v>
      </c>
      <c r="I6">
        <f t="shared" si="7"/>
        <v>3.6529921086077494E-3</v>
      </c>
      <c r="J6">
        <f t="shared" si="7"/>
        <v>7.911136111706412E-4</v>
      </c>
      <c r="L6" t="s">
        <v>5</v>
      </c>
      <c r="M6" s="6">
        <f t="shared" si="2"/>
        <v>1973468.9267693653</v>
      </c>
      <c r="N6" t="s">
        <v>14</v>
      </c>
      <c r="O6" s="1">
        <f t="shared" si="3"/>
        <v>10</v>
      </c>
      <c r="P6">
        <v>1</v>
      </c>
      <c r="Q6" s="1">
        <f t="shared" si="4"/>
        <v>19734689.267693654</v>
      </c>
      <c r="R6">
        <v>6.2952302926069628</v>
      </c>
      <c r="T6">
        <v>0</v>
      </c>
    </row>
    <row r="7" spans="1:20">
      <c r="A7">
        <v>2814</v>
      </c>
      <c r="B7" s="1">
        <v>136790000</v>
      </c>
      <c r="C7">
        <v>22.34</v>
      </c>
      <c r="E7" s="1">
        <f t="shared" si="0"/>
        <v>128170034.91539079</v>
      </c>
      <c r="F7">
        <f t="shared" si="1"/>
        <v>50511460.561621398</v>
      </c>
      <c r="G7">
        <f t="shared" si="5"/>
        <v>137764166.23447743</v>
      </c>
      <c r="H7">
        <f t="shared" si="6"/>
        <v>21.509264228301323</v>
      </c>
      <c r="I7">
        <f t="shared" si="7"/>
        <v>7.1216187914133382E-3</v>
      </c>
      <c r="J7">
        <f t="shared" si="7"/>
        <v>3.7186023800298888E-2</v>
      </c>
      <c r="L7" t="s">
        <v>6</v>
      </c>
      <c r="M7" s="6">
        <f t="shared" si="2"/>
        <v>380108.61661130161</v>
      </c>
      <c r="N7" t="s">
        <v>15</v>
      </c>
      <c r="O7" s="1">
        <f t="shared" si="3"/>
        <v>100</v>
      </c>
      <c r="P7">
        <v>2</v>
      </c>
      <c r="Q7" s="1">
        <f t="shared" si="4"/>
        <v>38010861.66113016</v>
      </c>
      <c r="R7">
        <v>5.5799077146552625</v>
      </c>
      <c r="T7">
        <v>-1</v>
      </c>
    </row>
    <row r="8" spans="1:20">
      <c r="A8">
        <v>1752</v>
      </c>
      <c r="B8" s="1">
        <v>121360000</v>
      </c>
      <c r="C8">
        <v>23.23</v>
      </c>
      <c r="E8" s="1">
        <f t="shared" si="0"/>
        <v>114813571.18293798</v>
      </c>
      <c r="F8">
        <f t="shared" si="1"/>
        <v>48314424.707881853</v>
      </c>
      <c r="G8">
        <f t="shared" si="5"/>
        <v>124565002.15804256</v>
      </c>
      <c r="H8">
        <f t="shared" si="6"/>
        <v>22.821728588547177</v>
      </c>
      <c r="I8">
        <f t="shared" si="7"/>
        <v>2.6409048764358643E-2</v>
      </c>
      <c r="J8">
        <f t="shared" si="7"/>
        <v>1.7575179141318252E-2</v>
      </c>
      <c r="L8" t="s">
        <v>7</v>
      </c>
      <c r="M8" s="6">
        <f t="shared" si="2"/>
        <v>56774.060297100659</v>
      </c>
      <c r="N8" t="s">
        <v>16</v>
      </c>
      <c r="O8" s="1">
        <f t="shared" si="3"/>
        <v>1000</v>
      </c>
      <c r="P8">
        <v>3</v>
      </c>
      <c r="Q8" s="1">
        <f t="shared" si="4"/>
        <v>56774060.297100656</v>
      </c>
      <c r="R8">
        <v>4.7541499546722878</v>
      </c>
      <c r="T8">
        <v>-2</v>
      </c>
    </row>
    <row r="9" spans="1:20">
      <c r="A9">
        <v>1092</v>
      </c>
      <c r="B9" s="1">
        <v>106910000</v>
      </c>
      <c r="C9">
        <v>24.39</v>
      </c>
      <c r="E9" s="1">
        <f t="shared" si="0"/>
        <v>99416816.605264634</v>
      </c>
      <c r="F9">
        <f t="shared" si="1"/>
        <v>46859311.719506316</v>
      </c>
      <c r="G9">
        <f t="shared" si="5"/>
        <v>109906771.94218145</v>
      </c>
      <c r="H9">
        <f t="shared" si="6"/>
        <v>25.236466419987124</v>
      </c>
      <c r="I9">
        <f t="shared" si="7"/>
        <v>2.8030791714352757E-2</v>
      </c>
      <c r="J9">
        <f t="shared" si="7"/>
        <v>3.470547027417481E-2</v>
      </c>
      <c r="L9" t="s">
        <v>8</v>
      </c>
      <c r="M9" s="6">
        <f t="shared" si="2"/>
        <v>4997.1362539462079</v>
      </c>
      <c r="N9" t="s">
        <v>17</v>
      </c>
      <c r="O9" s="1">
        <f t="shared" si="3"/>
        <v>10000</v>
      </c>
      <c r="P9">
        <v>4</v>
      </c>
      <c r="Q9" s="1">
        <f t="shared" si="4"/>
        <v>49971362.539462082</v>
      </c>
      <c r="R9">
        <v>3.6987211912537195</v>
      </c>
      <c r="T9">
        <v>-3</v>
      </c>
    </row>
    <row r="10" spans="1:20">
      <c r="A10">
        <v>678</v>
      </c>
      <c r="B10" s="1">
        <v>93887000</v>
      </c>
      <c r="C10">
        <v>25.28</v>
      </c>
      <c r="E10" s="1">
        <f t="shared" si="0"/>
        <v>83780003.009116977</v>
      </c>
      <c r="F10">
        <f t="shared" si="1"/>
        <v>42262294.728280932</v>
      </c>
      <c r="G10">
        <f t="shared" si="5"/>
        <v>93835976.362521708</v>
      </c>
      <c r="H10">
        <f t="shared" si="6"/>
        <v>26.768373139006219</v>
      </c>
      <c r="I10">
        <f t="shared" si="7"/>
        <v>5.4345795986975823E-4</v>
      </c>
      <c r="J10">
        <f t="shared" si="7"/>
        <v>5.887551973916999E-2</v>
      </c>
      <c r="L10" t="s">
        <v>23</v>
      </c>
      <c r="M10" s="6">
        <f t="shared" si="2"/>
        <v>549.71932043064589</v>
      </c>
      <c r="N10" t="s">
        <v>22</v>
      </c>
      <c r="O10" s="1">
        <f t="shared" si="3"/>
        <v>100000</v>
      </c>
      <c r="P10">
        <v>5</v>
      </c>
      <c r="Q10" s="1">
        <f t="shared" si="4"/>
        <v>54971932.043064587</v>
      </c>
      <c r="R10">
        <v>2.7401410009442007</v>
      </c>
      <c r="T10">
        <v>-4</v>
      </c>
    </row>
    <row r="11" spans="1:20">
      <c r="A11">
        <v>424.2</v>
      </c>
      <c r="B11" s="1">
        <v>82138000</v>
      </c>
      <c r="C11">
        <v>26.46</v>
      </c>
      <c r="E11" s="1">
        <f t="shared" si="0"/>
        <v>72137643.736768752</v>
      </c>
      <c r="F11">
        <f t="shared" si="1"/>
        <v>35903049.486888885</v>
      </c>
      <c r="G11">
        <f t="shared" si="5"/>
        <v>80578338.319618896</v>
      </c>
      <c r="H11">
        <f t="shared" si="6"/>
        <v>26.459621775743443</v>
      </c>
      <c r="I11">
        <f t="shared" si="7"/>
        <v>1.898830846113984E-2</v>
      </c>
      <c r="J11">
        <f t="shared" si="7"/>
        <v>1.4294189590240272E-5</v>
      </c>
    </row>
    <row r="12" spans="1:20">
      <c r="A12">
        <v>264.60000000000002</v>
      </c>
      <c r="B12" s="1">
        <v>71112000</v>
      </c>
      <c r="C12">
        <v>27.34</v>
      </c>
      <c r="E12" s="1">
        <f t="shared" si="0"/>
        <v>63899925.159827799</v>
      </c>
      <c r="F12">
        <f t="shared" si="1"/>
        <v>31270081.348094758</v>
      </c>
      <c r="G12">
        <f t="shared" si="5"/>
        <v>71140835.129678205</v>
      </c>
      <c r="H12">
        <f t="shared" si="6"/>
        <v>26.075287009010786</v>
      </c>
      <c r="I12">
        <f t="shared" si="7"/>
        <v>4.0548894248797185E-4</v>
      </c>
      <c r="J12">
        <f t="shared" si="7"/>
        <v>4.625870486427263E-2</v>
      </c>
      <c r="L12" t="s">
        <v>29</v>
      </c>
      <c r="M12" s="9">
        <f>SUM(I2:I96)+SUM(J2:J96)</f>
        <v>6.3160718993355625</v>
      </c>
    </row>
    <row r="13" spans="1:20">
      <c r="A13">
        <v>164.4</v>
      </c>
      <c r="B13" s="1">
        <v>61686000</v>
      </c>
      <c r="C13">
        <v>28.54</v>
      </c>
      <c r="E13" s="1">
        <f t="shared" si="0"/>
        <v>56059506.800155297</v>
      </c>
      <c r="F13">
        <f t="shared" si="1"/>
        <v>29250178.675388545</v>
      </c>
      <c r="G13">
        <f t="shared" si="5"/>
        <v>63231647.576342762</v>
      </c>
      <c r="H13">
        <f t="shared" si="6"/>
        <v>27.554209694490474</v>
      </c>
      <c r="I13">
        <f t="shared" si="7"/>
        <v>2.5056699678091651E-2</v>
      </c>
      <c r="J13">
        <f t="shared" si="7"/>
        <v>3.4540655413788542E-2</v>
      </c>
    </row>
    <row r="14" spans="1:20">
      <c r="A14">
        <v>102.6</v>
      </c>
      <c r="B14" s="1">
        <v>52997000</v>
      </c>
      <c r="C14">
        <v>29.73</v>
      </c>
      <c r="E14" s="1">
        <f t="shared" si="0"/>
        <v>47010222.651812449</v>
      </c>
      <c r="F14">
        <f t="shared" si="1"/>
        <v>27608280.815121848</v>
      </c>
      <c r="G14">
        <f t="shared" si="5"/>
        <v>54517687.068873398</v>
      </c>
      <c r="H14">
        <f t="shared" si="6"/>
        <v>30.424970402866389</v>
      </c>
      <c r="I14">
        <f t="shared" si="7"/>
        <v>2.8693833025895767E-2</v>
      </c>
      <c r="J14">
        <f t="shared" si="7"/>
        <v>2.3376064677645098E-2</v>
      </c>
    </row>
    <row r="15" spans="1:20">
      <c r="A15">
        <v>64.2</v>
      </c>
      <c r="B15" s="1">
        <v>45355000</v>
      </c>
      <c r="C15">
        <v>30.85</v>
      </c>
      <c r="E15" s="1">
        <f t="shared" si="0"/>
        <v>38275081.426301703</v>
      </c>
      <c r="F15">
        <f t="shared" si="1"/>
        <v>24224653.507294368</v>
      </c>
      <c r="G15">
        <f t="shared" si="5"/>
        <v>45296972.257961072</v>
      </c>
      <c r="H15">
        <f t="shared" si="6"/>
        <v>32.330098549497485</v>
      </c>
      <c r="I15">
        <f t="shared" si="7"/>
        <v>1.2794122376568839E-3</v>
      </c>
      <c r="J15">
        <f t="shared" si="7"/>
        <v>4.797726254448894E-2</v>
      </c>
    </row>
    <row r="16" spans="1:20">
      <c r="A16">
        <v>39.840000000000003</v>
      </c>
      <c r="B16" s="1">
        <v>38623000</v>
      </c>
      <c r="C16">
        <v>32.14</v>
      </c>
      <c r="E16" s="1">
        <f t="shared" si="0"/>
        <v>31804847.347274501</v>
      </c>
      <c r="F16">
        <f t="shared" si="1"/>
        <v>19993430.619835615</v>
      </c>
      <c r="G16">
        <f t="shared" si="5"/>
        <v>37567081.104786597</v>
      </c>
      <c r="H16">
        <f t="shared" si="6"/>
        <v>32.154635267225117</v>
      </c>
      <c r="I16">
        <f t="shared" si="7"/>
        <v>2.7339121642891612E-2</v>
      </c>
      <c r="J16">
        <f t="shared" si="7"/>
        <v>4.5535990121707771E-4</v>
      </c>
    </row>
    <row r="17" spans="1:10">
      <c r="A17">
        <v>24.84</v>
      </c>
      <c r="B17" s="1">
        <v>32850000</v>
      </c>
      <c r="C17">
        <v>33.53</v>
      </c>
      <c r="E17" s="1">
        <f t="shared" si="0"/>
        <v>27391665.439777307</v>
      </c>
      <c r="F17">
        <f t="shared" si="1"/>
        <v>16998757.997165978</v>
      </c>
      <c r="G17">
        <f t="shared" si="5"/>
        <v>32237572.939210307</v>
      </c>
      <c r="H17">
        <f t="shared" si="6"/>
        <v>31.822968664470256</v>
      </c>
      <c r="I17">
        <f t="shared" si="7"/>
        <v>1.8643137314754737E-2</v>
      </c>
      <c r="J17">
        <f t="shared" si="7"/>
        <v>5.091056771636579E-2</v>
      </c>
    </row>
    <row r="18" spans="1:10">
      <c r="A18">
        <v>15.48</v>
      </c>
      <c r="B18" s="1">
        <v>27940000</v>
      </c>
      <c r="C18">
        <v>34.770000000000003</v>
      </c>
      <c r="E18" s="1">
        <f t="shared" si="0"/>
        <v>23252750.992915481</v>
      </c>
      <c r="F18">
        <f t="shared" si="1"/>
        <v>15456613.908674298</v>
      </c>
      <c r="G18">
        <f t="shared" si="5"/>
        <v>27921270.427048188</v>
      </c>
      <c r="H18">
        <f t="shared" si="6"/>
        <v>33.612858414041298</v>
      </c>
      <c r="I18">
        <f t="shared" si="7"/>
        <v>6.7034978352943078E-4</v>
      </c>
      <c r="J18">
        <f t="shared" si="7"/>
        <v>3.3279884554463755E-2</v>
      </c>
    </row>
    <row r="19" spans="1:10">
      <c r="A19">
        <v>9.66</v>
      </c>
      <c r="B19" s="1">
        <v>23576000</v>
      </c>
      <c r="C19">
        <v>36.22</v>
      </c>
      <c r="E19" s="1">
        <f t="shared" si="0"/>
        <v>18612490.285802905</v>
      </c>
      <c r="F19">
        <f t="shared" si="1"/>
        <v>14080942.985514143</v>
      </c>
      <c r="G19">
        <f t="shared" si="5"/>
        <v>23338760.678330962</v>
      </c>
      <c r="H19">
        <f t="shared" si="6"/>
        <v>37.10866851080317</v>
      </c>
      <c r="I19">
        <f t="shared" si="7"/>
        <v>1.0062746932008754E-2</v>
      </c>
      <c r="J19">
        <f t="shared" si="7"/>
        <v>2.4535298476067679E-2</v>
      </c>
    </row>
    <row r="20" spans="1:10">
      <c r="A20">
        <v>6</v>
      </c>
      <c r="B20" s="1">
        <v>19898000</v>
      </c>
      <c r="C20">
        <v>37.590000000000003</v>
      </c>
      <c r="E20" s="1">
        <f t="shared" si="0"/>
        <v>14305553.672815466</v>
      </c>
      <c r="F20">
        <f t="shared" si="1"/>
        <v>11867958.784677705</v>
      </c>
      <c r="G20">
        <f t="shared" si="5"/>
        <v>18587557.978406221</v>
      </c>
      <c r="H20">
        <f t="shared" si="6"/>
        <v>39.679270043704712</v>
      </c>
      <c r="I20">
        <f t="shared" si="7"/>
        <v>6.5857976761170944E-2</v>
      </c>
      <c r="J20">
        <f t="shared" si="7"/>
        <v>5.5580474692862675E-2</v>
      </c>
    </row>
    <row r="21" spans="1:10">
      <c r="A21">
        <v>1250</v>
      </c>
      <c r="B21" s="1">
        <v>115360000</v>
      </c>
      <c r="C21">
        <v>24.68</v>
      </c>
      <c r="E21" s="1">
        <f t="shared" si="0"/>
        <v>104021606.79320246</v>
      </c>
      <c r="F21">
        <f t="shared" si="1"/>
        <v>47488867.040094718</v>
      </c>
      <c r="G21">
        <f t="shared" si="5"/>
        <v>114348971.01675825</v>
      </c>
      <c r="H21">
        <f t="shared" si="6"/>
        <v>24.538066777845458</v>
      </c>
      <c r="I21">
        <f t="shared" si="7"/>
        <v>8.7641208672135217E-3</v>
      </c>
      <c r="J21">
        <f t="shared" si="7"/>
        <v>5.7509409300867806E-3</v>
      </c>
    </row>
    <row r="22" spans="1:10">
      <c r="A22">
        <v>780</v>
      </c>
      <c r="B22" s="1">
        <v>100360000</v>
      </c>
      <c r="C22">
        <v>25.8</v>
      </c>
      <c r="E22" s="1">
        <f t="shared" si="0"/>
        <v>88103163.491357833</v>
      </c>
      <c r="F22">
        <f t="shared" si="1"/>
        <v>43973852.637559675</v>
      </c>
      <c r="G22">
        <f t="shared" si="5"/>
        <v>98467594.329173803</v>
      </c>
      <c r="H22">
        <f t="shared" si="6"/>
        <v>26.524597498566255</v>
      </c>
      <c r="I22">
        <f t="shared" si="7"/>
        <v>1.8856174480133485E-2</v>
      </c>
      <c r="J22">
        <f t="shared" si="7"/>
        <v>2.8085174363033108E-2</v>
      </c>
    </row>
    <row r="23" spans="1:10">
      <c r="A23">
        <v>485</v>
      </c>
      <c r="B23" s="1">
        <v>87170000</v>
      </c>
      <c r="C23">
        <v>26.82</v>
      </c>
      <c r="E23" s="1">
        <f t="shared" si="0"/>
        <v>75012231.297839627</v>
      </c>
      <c r="F23">
        <f t="shared" si="1"/>
        <v>37670804.957711913</v>
      </c>
      <c r="G23">
        <f t="shared" si="5"/>
        <v>83940004.708378255</v>
      </c>
      <c r="H23">
        <f t="shared" si="6"/>
        <v>26.665597054036805</v>
      </c>
      <c r="I23">
        <f t="shared" si="7"/>
        <v>3.7053978336833139E-2</v>
      </c>
      <c r="J23">
        <f t="shared" si="7"/>
        <v>5.7570076794629024E-3</v>
      </c>
    </row>
    <row r="24" spans="1:10">
      <c r="A24">
        <v>302.5</v>
      </c>
      <c r="B24" s="1">
        <v>75486000</v>
      </c>
      <c r="C24">
        <v>27.85</v>
      </c>
      <c r="E24" s="1">
        <f t="shared" si="0"/>
        <v>66050003.497869745</v>
      </c>
      <c r="F24">
        <f t="shared" si="1"/>
        <v>32283395.777487539</v>
      </c>
      <c r="G24">
        <f t="shared" si="5"/>
        <v>73517485.029035822</v>
      </c>
      <c r="H24">
        <f t="shared" si="6"/>
        <v>26.048092184015104</v>
      </c>
      <c r="I24">
        <f t="shared" si="7"/>
        <v>2.6077881606710894E-2</v>
      </c>
      <c r="J24">
        <f t="shared" si="7"/>
        <v>6.4700460178990921E-2</v>
      </c>
    </row>
    <row r="25" spans="1:10">
      <c r="A25">
        <v>188.25</v>
      </c>
      <c r="B25" s="1">
        <v>65093000</v>
      </c>
      <c r="C25">
        <v>28.87</v>
      </c>
      <c r="E25" s="1">
        <f t="shared" si="0"/>
        <v>58406491.210233279</v>
      </c>
      <c r="F25">
        <f t="shared" si="1"/>
        <v>29650951.514215242</v>
      </c>
      <c r="G25">
        <f t="shared" si="5"/>
        <v>65501886.546796501</v>
      </c>
      <c r="H25">
        <f t="shared" si="6"/>
        <v>26.915326344394714</v>
      </c>
      <c r="I25">
        <f t="shared" si="7"/>
        <v>6.2815747744995728E-3</v>
      </c>
      <c r="J25">
        <f t="shared" si="7"/>
        <v>6.7706049726542678E-2</v>
      </c>
    </row>
    <row r="26" spans="1:10">
      <c r="A26">
        <v>117.25</v>
      </c>
      <c r="B26" s="1">
        <v>55892000</v>
      </c>
      <c r="C26">
        <v>29.83</v>
      </c>
      <c r="E26" s="1">
        <f t="shared" si="0"/>
        <v>49664295.39192421</v>
      </c>
      <c r="F26">
        <f t="shared" si="1"/>
        <v>28210111.6591346</v>
      </c>
      <c r="G26">
        <f t="shared" si="5"/>
        <v>57117008.295228019</v>
      </c>
      <c r="H26">
        <f t="shared" si="6"/>
        <v>29.597265748650504</v>
      </c>
      <c r="I26">
        <f t="shared" si="7"/>
        <v>2.1917417434123298E-2</v>
      </c>
      <c r="J26">
        <f t="shared" si="7"/>
        <v>7.8020198239857454E-3</v>
      </c>
    </row>
    <row r="27" spans="1:10">
      <c r="A27">
        <v>73</v>
      </c>
      <c r="B27" s="1">
        <v>47742000</v>
      </c>
      <c r="C27">
        <v>30.89</v>
      </c>
      <c r="E27" s="1">
        <f t="shared" si="0"/>
        <v>40485110.029521838</v>
      </c>
      <c r="F27">
        <f t="shared" si="1"/>
        <v>25321244.547284257</v>
      </c>
      <c r="G27">
        <f t="shared" si="5"/>
        <v>47751539.865493998</v>
      </c>
      <c r="H27">
        <f t="shared" si="6"/>
        <v>32.023749698965247</v>
      </c>
      <c r="I27">
        <f t="shared" si="7"/>
        <v>1.9982123694017702E-4</v>
      </c>
      <c r="J27">
        <f t="shared" si="7"/>
        <v>3.6702806700072726E-2</v>
      </c>
    </row>
    <row r="28" spans="1:10">
      <c r="A28">
        <v>45.5</v>
      </c>
      <c r="B28" s="1">
        <v>40523000</v>
      </c>
      <c r="C28">
        <v>32</v>
      </c>
      <c r="E28" s="1">
        <f t="shared" si="0"/>
        <v>33338814.328516956</v>
      </c>
      <c r="F28">
        <f t="shared" si="1"/>
        <v>21114056.890438803</v>
      </c>
      <c r="G28">
        <f t="shared" si="5"/>
        <v>39462386.385063104</v>
      </c>
      <c r="H28">
        <f t="shared" si="6"/>
        <v>32.346798899469135</v>
      </c>
      <c r="I28">
        <f t="shared" si="7"/>
        <v>2.6173126741280153E-2</v>
      </c>
      <c r="J28">
        <f t="shared" si="7"/>
        <v>1.0837465608410479E-2</v>
      </c>
    </row>
    <row r="29" spans="1:10">
      <c r="A29">
        <v>28.25</v>
      </c>
      <c r="B29" s="1">
        <v>34228000</v>
      </c>
      <c r="C29">
        <v>33.06</v>
      </c>
      <c r="E29" s="1">
        <f t="shared" si="0"/>
        <v>28495776.577158608</v>
      </c>
      <c r="F29">
        <f t="shared" si="1"/>
        <v>17643516.17902863</v>
      </c>
      <c r="G29">
        <f t="shared" si="5"/>
        <v>33515711.925826464</v>
      </c>
      <c r="H29">
        <f t="shared" si="6"/>
        <v>31.764238317608147</v>
      </c>
      <c r="I29">
        <f t="shared" si="7"/>
        <v>2.081009916365362E-2</v>
      </c>
      <c r="J29">
        <f t="shared" si="7"/>
        <v>3.9194243266541307E-2</v>
      </c>
    </row>
    <row r="30" spans="1:10">
      <c r="A30">
        <v>17.675000000000001</v>
      </c>
      <c r="B30" s="1">
        <v>28739000</v>
      </c>
      <c r="C30">
        <v>34.26</v>
      </c>
      <c r="E30" s="1">
        <f t="shared" si="0"/>
        <v>24464424.858903646</v>
      </c>
      <c r="F30">
        <f t="shared" si="1"/>
        <v>15802538.032510579</v>
      </c>
      <c r="G30">
        <f t="shared" si="5"/>
        <v>29124359.082147818</v>
      </c>
      <c r="H30">
        <f t="shared" si="6"/>
        <v>32.860013697686533</v>
      </c>
      <c r="I30">
        <f t="shared" si="7"/>
        <v>1.3408924532788826E-2</v>
      </c>
      <c r="J30">
        <f t="shared" si="7"/>
        <v>4.0863581503603773E-2</v>
      </c>
    </row>
    <row r="31" spans="1:10">
      <c r="A31">
        <v>11.025</v>
      </c>
      <c r="B31" s="1">
        <v>23990000</v>
      </c>
      <c r="C31">
        <v>35.53</v>
      </c>
      <c r="E31" s="1">
        <f t="shared" si="0"/>
        <v>19936037.385928519</v>
      </c>
      <c r="F31">
        <f t="shared" si="1"/>
        <v>14535577.950672921</v>
      </c>
      <c r="G31">
        <f t="shared" si="5"/>
        <v>24672426.167955764</v>
      </c>
      <c r="H31">
        <f t="shared" si="6"/>
        <v>36.096189945021635</v>
      </c>
      <c r="I31">
        <f t="shared" si="7"/>
        <v>2.8446276279940126E-2</v>
      </c>
      <c r="J31">
        <f t="shared" si="7"/>
        <v>1.5935545877332785E-2</v>
      </c>
    </row>
    <row r="32" spans="1:10">
      <c r="A32">
        <v>6.85</v>
      </c>
      <c r="B32" s="1">
        <v>19925000</v>
      </c>
      <c r="C32">
        <v>36.840000000000003</v>
      </c>
      <c r="E32" s="1">
        <f t="shared" si="0"/>
        <v>15387586.281696675</v>
      </c>
      <c r="F32">
        <f t="shared" si="1"/>
        <v>12553811.246831188</v>
      </c>
      <c r="G32">
        <f t="shared" si="5"/>
        <v>19858901.993758995</v>
      </c>
      <c r="H32">
        <f t="shared" si="6"/>
        <v>39.208948014420351</v>
      </c>
      <c r="I32">
        <f t="shared" si="7"/>
        <v>3.3173403383189417E-3</v>
      </c>
      <c r="J32">
        <f t="shared" si="7"/>
        <v>6.4303692030954041E-2</v>
      </c>
    </row>
    <row r="33" spans="1:10">
      <c r="A33">
        <v>4.2750000000000004</v>
      </c>
      <c r="B33" s="1">
        <v>16453000</v>
      </c>
      <c r="C33">
        <v>38.17</v>
      </c>
      <c r="E33" s="1">
        <f t="shared" si="0"/>
        <v>12051282.589517746</v>
      </c>
      <c r="F33">
        <f t="shared" si="1"/>
        <v>10097848.69487937</v>
      </c>
      <c r="G33">
        <f t="shared" si="5"/>
        <v>15722593.94365607</v>
      </c>
      <c r="H33">
        <f t="shared" si="6"/>
        <v>39.959862218168055</v>
      </c>
      <c r="I33">
        <f t="shared" si="7"/>
        <v>4.4393487895455531E-2</v>
      </c>
      <c r="J33">
        <f t="shared" si="7"/>
        <v>4.6891857955673397E-2</v>
      </c>
    </row>
    <row r="34" spans="1:10">
      <c r="A34">
        <v>2.6749999999999998</v>
      </c>
      <c r="B34" s="1">
        <v>13484000</v>
      </c>
      <c r="C34">
        <v>39.6</v>
      </c>
      <c r="E34" s="1">
        <f t="shared" si="0"/>
        <v>9903367.6442974787</v>
      </c>
      <c r="F34">
        <f t="shared" si="1"/>
        <v>8140463.9845192544</v>
      </c>
      <c r="G34">
        <f t="shared" si="5"/>
        <v>12819666.320984071</v>
      </c>
      <c r="H34">
        <f t="shared" si="6"/>
        <v>39.41984486719668</v>
      </c>
      <c r="I34">
        <f t="shared" si="7"/>
        <v>4.9268294201715281E-2</v>
      </c>
      <c r="J34">
        <f t="shared" si="7"/>
        <v>4.5493720404879111E-3</v>
      </c>
    </row>
    <row r="35" spans="1:10">
      <c r="A35">
        <v>1.66</v>
      </c>
      <c r="B35" s="1">
        <v>10973000</v>
      </c>
      <c r="C35">
        <v>41.11</v>
      </c>
      <c r="E35" s="1">
        <f t="shared" si="0"/>
        <v>8130764.9212693144</v>
      </c>
      <c r="F35">
        <f t="shared" si="1"/>
        <v>6944433.1781520387</v>
      </c>
      <c r="G35">
        <f t="shared" si="5"/>
        <v>10692730.725626754</v>
      </c>
      <c r="H35">
        <f t="shared" si="6"/>
        <v>40.500423349086134</v>
      </c>
      <c r="I35">
        <f t="shared" si="7"/>
        <v>2.5541718251457794E-2</v>
      </c>
      <c r="J35">
        <f t="shared" si="7"/>
        <v>1.4827940912524096E-2</v>
      </c>
    </row>
    <row r="36" spans="1:10">
      <c r="A36">
        <v>1.0349999999999999</v>
      </c>
      <c r="B36" s="1">
        <v>8843600</v>
      </c>
      <c r="C36">
        <v>42.69</v>
      </c>
      <c r="E36" s="1">
        <f t="shared" si="0"/>
        <v>6276142.1399684967</v>
      </c>
      <c r="F36">
        <f t="shared" si="1"/>
        <v>6072975.7911939165</v>
      </c>
      <c r="G36">
        <f t="shared" si="5"/>
        <v>8733326.692705119</v>
      </c>
      <c r="H36">
        <f t="shared" si="6"/>
        <v>44.057461081165229</v>
      </c>
      <c r="I36">
        <f t="shared" si="7"/>
        <v>1.2469278042299626E-2</v>
      </c>
      <c r="J36">
        <f t="shared" si="7"/>
        <v>3.2032351397639533E-2</v>
      </c>
    </row>
    <row r="37" spans="1:10">
      <c r="A37">
        <v>0.64500000000000002</v>
      </c>
      <c r="B37" s="1">
        <v>7041200</v>
      </c>
      <c r="C37">
        <v>44.36</v>
      </c>
      <c r="E37" s="1">
        <f t="shared" si="0"/>
        <v>4537737.094432286</v>
      </c>
      <c r="F37">
        <f t="shared" si="1"/>
        <v>5002490.4041428985</v>
      </c>
      <c r="G37">
        <f t="shared" si="5"/>
        <v>6753959.4447796727</v>
      </c>
      <c r="H37">
        <f t="shared" si="6"/>
        <v>47.788965839307529</v>
      </c>
      <c r="I37">
        <f t="shared" si="7"/>
        <v>4.079426166283124E-2</v>
      </c>
      <c r="J37">
        <f t="shared" si="7"/>
        <v>7.7298598721991213E-2</v>
      </c>
    </row>
    <row r="38" spans="1:10">
      <c r="A38">
        <v>0.40250000000000002</v>
      </c>
      <c r="B38" s="1">
        <v>5577200</v>
      </c>
      <c r="C38">
        <v>46.07</v>
      </c>
      <c r="E38" s="1">
        <f t="shared" si="0"/>
        <v>3323364.0003479221</v>
      </c>
      <c r="F38">
        <f t="shared" si="1"/>
        <v>3847022.1363668935</v>
      </c>
      <c r="G38">
        <f t="shared" si="5"/>
        <v>5083731.6605526535</v>
      </c>
      <c r="H38">
        <f t="shared" si="6"/>
        <v>49.176934092186677</v>
      </c>
      <c r="I38">
        <f t="shared" si="7"/>
        <v>8.8479584638769732E-2</v>
      </c>
      <c r="J38">
        <f t="shared" si="7"/>
        <v>6.7439420277548873E-2</v>
      </c>
    </row>
    <row r="39" spans="1:10">
      <c r="A39">
        <v>0.25</v>
      </c>
      <c r="B39" s="1">
        <v>4418900</v>
      </c>
      <c r="C39">
        <v>47.75</v>
      </c>
      <c r="E39" s="1">
        <f t="shared" si="0"/>
        <v>2573393.1136047915</v>
      </c>
      <c r="F39">
        <f t="shared" si="1"/>
        <v>2936451.7208065512</v>
      </c>
      <c r="G39">
        <f t="shared" si="5"/>
        <v>3904497.5125842146</v>
      </c>
      <c r="H39">
        <f t="shared" si="6"/>
        <v>48.769924332537713</v>
      </c>
      <c r="I39">
        <f t="shared" si="7"/>
        <v>0.11640962398239051</v>
      </c>
      <c r="J39">
        <f t="shared" si="7"/>
        <v>2.1359671885606547E-2</v>
      </c>
    </row>
    <row r="40" spans="1:10">
      <c r="A40">
        <v>50</v>
      </c>
      <c r="B40" s="1">
        <v>43311000</v>
      </c>
      <c r="C40">
        <v>33.01</v>
      </c>
      <c r="E40" s="1">
        <f t="shared" si="0"/>
        <v>34546068.226226486</v>
      </c>
      <c r="F40">
        <f t="shared" si="1"/>
        <v>21955278.457520343</v>
      </c>
      <c r="G40">
        <f t="shared" si="5"/>
        <v>40932445.346428446</v>
      </c>
      <c r="H40">
        <f t="shared" si="6"/>
        <v>32.43743767709126</v>
      </c>
      <c r="I40">
        <f t="shared" si="7"/>
        <v>5.491802668078672E-2</v>
      </c>
      <c r="J40">
        <f t="shared" si="7"/>
        <v>1.734511732531771E-2</v>
      </c>
    </row>
    <row r="41" spans="1:10">
      <c r="A41">
        <v>31.2</v>
      </c>
      <c r="B41" s="1">
        <v>35922000</v>
      </c>
      <c r="C41">
        <v>34.58</v>
      </c>
      <c r="E41" s="1">
        <f t="shared" si="0"/>
        <v>29381226.835013699</v>
      </c>
      <c r="F41">
        <f t="shared" si="1"/>
        <v>18229415.030083559</v>
      </c>
      <c r="G41">
        <f t="shared" si="5"/>
        <v>34576987.472444236</v>
      </c>
      <c r="H41">
        <f t="shared" si="6"/>
        <v>31.817297727770278</v>
      </c>
      <c r="I41">
        <f t="shared" si="7"/>
        <v>3.7442584698952279E-2</v>
      </c>
      <c r="J41">
        <f t="shared" si="7"/>
        <v>7.9893067444468502E-2</v>
      </c>
    </row>
    <row r="42" spans="1:10">
      <c r="A42">
        <v>19.399999999999999</v>
      </c>
      <c r="B42" s="1">
        <v>29728000</v>
      </c>
      <c r="C42">
        <v>35.869999999999997</v>
      </c>
      <c r="E42" s="1">
        <f t="shared" si="0"/>
        <v>25284897.557726718</v>
      </c>
      <c r="F42">
        <f t="shared" si="1"/>
        <v>16072758.301127873</v>
      </c>
      <c r="G42">
        <f t="shared" si="5"/>
        <v>29960968.006912086</v>
      </c>
      <c r="H42">
        <f t="shared" si="6"/>
        <v>32.442746808382829</v>
      </c>
      <c r="I42">
        <f t="shared" si="7"/>
        <v>7.8366525468274405E-3</v>
      </c>
      <c r="J42">
        <f t="shared" si="7"/>
        <v>9.5546506596519906E-2</v>
      </c>
    </row>
    <row r="43" spans="1:10">
      <c r="A43">
        <v>12.1</v>
      </c>
      <c r="B43" s="1">
        <v>24500000</v>
      </c>
      <c r="C43">
        <v>37.090000000000003</v>
      </c>
      <c r="E43" s="1">
        <f t="shared" si="0"/>
        <v>20867061.660676163</v>
      </c>
      <c r="F43">
        <f t="shared" si="1"/>
        <v>14814495.841908788</v>
      </c>
      <c r="G43">
        <f t="shared" si="5"/>
        <v>25591083.39637839</v>
      </c>
      <c r="H43">
        <f t="shared" si="6"/>
        <v>35.372710984874026</v>
      </c>
      <c r="I43">
        <f t="shared" si="7"/>
        <v>4.4534016178709813E-2</v>
      </c>
      <c r="J43">
        <f t="shared" si="7"/>
        <v>4.6300593559611157E-2</v>
      </c>
    </row>
    <row r="44" spans="1:10">
      <c r="A44">
        <v>7.53</v>
      </c>
      <c r="B44" s="1">
        <v>20114000</v>
      </c>
      <c r="C44">
        <v>38.270000000000003</v>
      </c>
      <c r="E44" s="1">
        <f t="shared" si="0"/>
        <v>16224076.033862963</v>
      </c>
      <c r="F44">
        <f t="shared" si="1"/>
        <v>13018489.987853877</v>
      </c>
      <c r="G44">
        <f t="shared" si="5"/>
        <v>20801483.714303128</v>
      </c>
      <c r="H44">
        <f t="shared" si="6"/>
        <v>38.744183600623785</v>
      </c>
      <c r="I44">
        <f t="shared" si="7"/>
        <v>3.4179363344095076E-2</v>
      </c>
      <c r="J44">
        <f t="shared" si="7"/>
        <v>1.2390478197642586E-2</v>
      </c>
    </row>
    <row r="45" spans="1:10">
      <c r="A45">
        <v>4.6900000000000004</v>
      </c>
      <c r="B45" s="1">
        <v>16419000</v>
      </c>
      <c r="C45">
        <v>39.54</v>
      </c>
      <c r="E45" s="1">
        <f t="shared" si="0"/>
        <v>12595634.293849712</v>
      </c>
      <c r="F45">
        <f t="shared" si="1"/>
        <v>10567832.04834844</v>
      </c>
      <c r="G45">
        <f t="shared" si="5"/>
        <v>16441687.184303906</v>
      </c>
      <c r="H45">
        <f t="shared" si="6"/>
        <v>39.996903265620205</v>
      </c>
      <c r="I45">
        <f t="shared" si="7"/>
        <v>1.3817640723494619E-3</v>
      </c>
      <c r="J45">
        <f t="shared" si="7"/>
        <v>1.1555469540217638E-2</v>
      </c>
    </row>
    <row r="46" spans="1:10">
      <c r="A46">
        <v>2.92</v>
      </c>
      <c r="B46" s="1">
        <v>13334000</v>
      </c>
      <c r="C46">
        <v>40.83</v>
      </c>
      <c r="E46" s="1">
        <f t="shared" si="0"/>
        <v>10249633.229646537</v>
      </c>
      <c r="F46">
        <f t="shared" si="1"/>
        <v>8443220.4874096233</v>
      </c>
      <c r="G46">
        <f t="shared" si="5"/>
        <v>13279418.418789586</v>
      </c>
      <c r="H46">
        <f t="shared" si="6"/>
        <v>39.48027363051331</v>
      </c>
      <c r="I46">
        <f t="shared" si="7"/>
        <v>4.0934139200850417E-3</v>
      </c>
      <c r="J46">
        <f t="shared" si="7"/>
        <v>3.3057221883093041E-2</v>
      </c>
    </row>
    <row r="47" spans="1:10">
      <c r="A47">
        <v>1.82</v>
      </c>
      <c r="B47" s="1">
        <v>10741000</v>
      </c>
      <c r="C47">
        <v>42.15</v>
      </c>
      <c r="E47" s="1">
        <f t="shared" si="0"/>
        <v>8474464.3348642886</v>
      </c>
      <c r="F47">
        <f t="shared" si="1"/>
        <v>7128777.9770380575</v>
      </c>
      <c r="G47">
        <f t="shared" si="5"/>
        <v>11074114.917626133</v>
      </c>
      <c r="H47">
        <f t="shared" si="6"/>
        <v>40.070778675105871</v>
      </c>
      <c r="I47">
        <f t="shared" si="7"/>
        <v>3.1013398903838859E-2</v>
      </c>
      <c r="J47">
        <f t="shared" si="7"/>
        <v>4.9329094303538032E-2</v>
      </c>
    </row>
    <row r="48" spans="1:10">
      <c r="A48">
        <v>1.1299999999999999</v>
      </c>
      <c r="B48" s="1">
        <v>8607200</v>
      </c>
      <c r="C48">
        <v>43.53</v>
      </c>
      <c r="E48" s="1">
        <f t="shared" si="0"/>
        <v>6626913.9219862446</v>
      </c>
      <c r="F48">
        <f t="shared" si="1"/>
        <v>6241866.0499672936</v>
      </c>
      <c r="G48">
        <f t="shared" si="5"/>
        <v>9103673.9789575841</v>
      </c>
      <c r="H48">
        <f t="shared" si="6"/>
        <v>43.286159383582472</v>
      </c>
      <c r="I48">
        <f t="shared" si="7"/>
        <v>5.7681241165255151E-2</v>
      </c>
      <c r="J48">
        <f t="shared" si="7"/>
        <v>5.6016681924541479E-3</v>
      </c>
    </row>
    <row r="49" spans="1:10">
      <c r="A49">
        <v>0.70699999999999996</v>
      </c>
      <c r="B49" s="1">
        <v>6844300</v>
      </c>
      <c r="C49">
        <v>44.97</v>
      </c>
      <c r="E49" s="1">
        <f t="shared" si="0"/>
        <v>4841754.968370867</v>
      </c>
      <c r="F49">
        <f t="shared" si="1"/>
        <v>5228726.4266867386</v>
      </c>
      <c r="G49">
        <f t="shared" si="5"/>
        <v>7126161.0435687071</v>
      </c>
      <c r="H49">
        <f t="shared" si="6"/>
        <v>47.200582802745004</v>
      </c>
      <c r="I49">
        <f t="shared" si="7"/>
        <v>4.1181865723113699E-2</v>
      </c>
      <c r="J49">
        <f t="shared" si="7"/>
        <v>4.9601574443962751E-2</v>
      </c>
    </row>
    <row r="50" spans="1:10">
      <c r="A50">
        <v>0.441</v>
      </c>
      <c r="B50" s="1">
        <v>5407200</v>
      </c>
      <c r="C50">
        <v>46.47</v>
      </c>
      <c r="E50" s="1">
        <f t="shared" si="0"/>
        <v>3514177.3616509987</v>
      </c>
      <c r="F50">
        <f t="shared" si="1"/>
        <v>4059191.728685189</v>
      </c>
      <c r="G50">
        <f t="shared" si="5"/>
        <v>5369029.7093019169</v>
      </c>
      <c r="H50">
        <f t="shared" si="6"/>
        <v>49.11617105916033</v>
      </c>
      <c r="I50">
        <f t="shared" si="7"/>
        <v>7.059160137979568E-3</v>
      </c>
      <c r="J50">
        <f t="shared" si="7"/>
        <v>5.6943642331834105E-2</v>
      </c>
    </row>
    <row r="51" spans="1:10">
      <c r="A51">
        <v>0.27400000000000002</v>
      </c>
      <c r="B51" s="1">
        <v>4239600</v>
      </c>
      <c r="C51">
        <v>48.02</v>
      </c>
      <c r="E51" s="1">
        <f t="shared" si="0"/>
        <v>2694431.6583385007</v>
      </c>
      <c r="F51">
        <f t="shared" si="1"/>
        <v>3083742.1718402854</v>
      </c>
      <c r="G51">
        <f t="shared" si="5"/>
        <v>4095049.1747771483</v>
      </c>
      <c r="H51">
        <f t="shared" si="6"/>
        <v>48.854537597922466</v>
      </c>
      <c r="I51">
        <f t="shared" si="7"/>
        <v>3.4095392306550551E-2</v>
      </c>
      <c r="J51">
        <f t="shared" si="7"/>
        <v>1.737895872391634E-2</v>
      </c>
    </row>
    <row r="52" spans="1:10">
      <c r="A52">
        <v>0.17100000000000001</v>
      </c>
      <c r="B52" s="1">
        <v>3295000</v>
      </c>
      <c r="C52">
        <v>49.61</v>
      </c>
      <c r="E52" s="1">
        <f t="shared" si="0"/>
        <v>2119343.4326492343</v>
      </c>
      <c r="F52">
        <f t="shared" si="1"/>
        <v>2452109.6969922292</v>
      </c>
      <c r="G52">
        <f t="shared" si="5"/>
        <v>3241058.2456347127</v>
      </c>
      <c r="H52">
        <f t="shared" si="6"/>
        <v>49.163344430831017</v>
      </c>
      <c r="I52">
        <f t="shared" si="7"/>
        <v>1.6370790399176709E-2</v>
      </c>
      <c r="J52">
        <f t="shared" si="7"/>
        <v>9.0033374152183425E-3</v>
      </c>
    </row>
    <row r="53" spans="1:10">
      <c r="A53">
        <v>0.107</v>
      </c>
      <c r="B53" s="1">
        <v>2533300</v>
      </c>
      <c r="C53">
        <v>51.25</v>
      </c>
      <c r="E53" s="1">
        <f t="shared" si="0"/>
        <v>1575224.3112151863</v>
      </c>
      <c r="F53">
        <f t="shared" si="1"/>
        <v>2015458.8089249013</v>
      </c>
      <c r="G53">
        <f t="shared" si="5"/>
        <v>2558008.1784694004</v>
      </c>
      <c r="H53">
        <f t="shared" si="6"/>
        <v>51.989845535466671</v>
      </c>
      <c r="I53">
        <f t="shared" si="7"/>
        <v>9.7533566768248474E-3</v>
      </c>
      <c r="J53">
        <f t="shared" si="7"/>
        <v>1.4436010448130164E-2</v>
      </c>
    </row>
    <row r="54" spans="1:10">
      <c r="A54">
        <v>6.6400000000000001E-2</v>
      </c>
      <c r="B54" s="1">
        <v>1932000</v>
      </c>
      <c r="C54">
        <v>52.92</v>
      </c>
      <c r="E54" s="1">
        <f t="shared" si="0"/>
        <v>1069906.985311467</v>
      </c>
      <c r="F54">
        <f t="shared" si="1"/>
        <v>1587142.877616921</v>
      </c>
      <c r="G54">
        <f t="shared" si="5"/>
        <v>1914085.5443757973</v>
      </c>
      <c r="H54">
        <f t="shared" si="6"/>
        <v>56.015743482131278</v>
      </c>
      <c r="I54">
        <f t="shared" si="7"/>
        <v>9.2724925591111448E-3</v>
      </c>
      <c r="J54">
        <f t="shared" si="7"/>
        <v>5.8498554084113301E-2</v>
      </c>
    </row>
    <row r="55" spans="1:10">
      <c r="A55">
        <v>4.1399999999999999E-2</v>
      </c>
      <c r="B55" s="1">
        <v>1455900</v>
      </c>
      <c r="C55">
        <v>54.63</v>
      </c>
      <c r="E55" s="1">
        <f t="shared" si="0"/>
        <v>722692.57816787332</v>
      </c>
      <c r="F55">
        <f t="shared" si="1"/>
        <v>1173514.7209069191</v>
      </c>
      <c r="G55">
        <f t="shared" si="5"/>
        <v>1378194.9654254916</v>
      </c>
      <c r="H55">
        <f t="shared" si="6"/>
        <v>58.373744129782473</v>
      </c>
      <c r="I55">
        <f t="shared" si="7"/>
        <v>5.3372508121786136E-2</v>
      </c>
      <c r="J55">
        <f t="shared" si="7"/>
        <v>6.8529088958126858E-2</v>
      </c>
    </row>
    <row r="56" spans="1:10">
      <c r="A56">
        <v>2.58E-2</v>
      </c>
      <c r="B56" s="1">
        <v>1083600</v>
      </c>
      <c r="C56">
        <v>56.37</v>
      </c>
      <c r="E56" s="1">
        <f t="shared" si="0"/>
        <v>520720.60563491576</v>
      </c>
      <c r="F56">
        <f t="shared" si="1"/>
        <v>849613.9662269738</v>
      </c>
      <c r="G56">
        <f t="shared" si="5"/>
        <v>996490.76299819408</v>
      </c>
      <c r="H56">
        <f t="shared" si="6"/>
        <v>58.49624973050782</v>
      </c>
      <c r="I56">
        <f t="shared" si="7"/>
        <v>8.0388738466044593E-2</v>
      </c>
      <c r="J56">
        <f t="shared" si="7"/>
        <v>3.7719526885006613E-2</v>
      </c>
    </row>
    <row r="57" spans="1:10">
      <c r="A57">
        <v>1.61E-2</v>
      </c>
      <c r="B57">
        <v>802110</v>
      </c>
      <c r="C57">
        <v>58.09</v>
      </c>
      <c r="E57" s="1">
        <f t="shared" si="0"/>
        <v>388147.74189730652</v>
      </c>
      <c r="F57">
        <f t="shared" si="1"/>
        <v>634631.54708841047</v>
      </c>
      <c r="G57">
        <f t="shared" si="5"/>
        <v>743919.26315952279</v>
      </c>
      <c r="H57">
        <f t="shared" si="6"/>
        <v>58.549578405707159</v>
      </c>
      <c r="I57">
        <f t="shared" si="7"/>
        <v>7.254707813202331E-2</v>
      </c>
      <c r="J57">
        <f t="shared" si="7"/>
        <v>7.9114891669333012E-3</v>
      </c>
    </row>
    <row r="58" spans="1:10">
      <c r="A58">
        <v>0.01</v>
      </c>
      <c r="B58">
        <v>593440</v>
      </c>
      <c r="C58">
        <v>59.77</v>
      </c>
      <c r="E58" s="1">
        <f t="shared" si="0"/>
        <v>272082.19685418578</v>
      </c>
      <c r="F58">
        <f t="shared" si="1"/>
        <v>484931.429151016</v>
      </c>
      <c r="G58">
        <f t="shared" si="5"/>
        <v>556046.0527900965</v>
      </c>
      <c r="H58">
        <f t="shared" si="6"/>
        <v>60.704369809299763</v>
      </c>
      <c r="I58">
        <f t="shared" si="7"/>
        <v>6.3012178501455088E-2</v>
      </c>
      <c r="J58">
        <f t="shared" si="7"/>
        <v>1.5632755718583902E-2</v>
      </c>
    </row>
    <row r="59" spans="1:10">
      <c r="A59">
        <v>2.5</v>
      </c>
      <c r="B59" s="1">
        <v>12727000</v>
      </c>
      <c r="C59">
        <v>43.75</v>
      </c>
      <c r="E59" s="1">
        <f t="shared" si="0"/>
        <v>9645399.5793311931</v>
      </c>
      <c r="F59">
        <f t="shared" si="1"/>
        <v>7926978.7547231643</v>
      </c>
      <c r="G59">
        <f t="shared" si="5"/>
        <v>12484819.791362418</v>
      </c>
      <c r="H59">
        <f t="shared" si="6"/>
        <v>39.414746109729158</v>
      </c>
      <c r="I59">
        <f t="shared" si="7"/>
        <v>1.9028852725511285E-2</v>
      </c>
      <c r="J59">
        <f t="shared" si="7"/>
        <v>9.9091517491904951E-2</v>
      </c>
    </row>
    <row r="60" spans="1:10">
      <c r="A60">
        <v>1.56</v>
      </c>
      <c r="B60" s="1">
        <v>10324000</v>
      </c>
      <c r="C60">
        <v>45.18</v>
      </c>
      <c r="E60" s="1">
        <f t="shared" si="0"/>
        <v>7895060.002191266</v>
      </c>
      <c r="F60">
        <f t="shared" si="1"/>
        <v>6827032.7038690913</v>
      </c>
      <c r="G60">
        <f t="shared" si="5"/>
        <v>10437449.304207349</v>
      </c>
      <c r="H60">
        <f t="shared" si="6"/>
        <v>40.850695703656307</v>
      </c>
      <c r="I60">
        <f t="shared" si="7"/>
        <v>1.0988890372660712E-2</v>
      </c>
      <c r="J60">
        <f t="shared" si="7"/>
        <v>9.5823468267899364E-2</v>
      </c>
    </row>
    <row r="61" spans="1:10">
      <c r="A61">
        <v>0.97</v>
      </c>
      <c r="B61" s="1">
        <v>8184700</v>
      </c>
      <c r="C61">
        <v>46.5</v>
      </c>
      <c r="E61" s="1">
        <f t="shared" si="0"/>
        <v>6019095.592710766</v>
      </c>
      <c r="F61">
        <f t="shared" si="1"/>
        <v>5942412.5852456419</v>
      </c>
      <c r="G61">
        <f t="shared" si="5"/>
        <v>8458237.3510960285</v>
      </c>
      <c r="H61">
        <f t="shared" si="6"/>
        <v>44.632692430261635</v>
      </c>
      <c r="I61">
        <f t="shared" si="7"/>
        <v>3.3420571443794941E-2</v>
      </c>
      <c r="J61">
        <f t="shared" si="7"/>
        <v>4.0157152037384194E-2</v>
      </c>
    </row>
    <row r="62" spans="1:10">
      <c r="A62">
        <v>0.60499999999999998</v>
      </c>
      <c r="B62" s="1">
        <v>6414600</v>
      </c>
      <c r="C62">
        <v>47.8</v>
      </c>
      <c r="E62" s="1">
        <f t="shared" si="0"/>
        <v>4338346.6449707448</v>
      </c>
      <c r="F62">
        <f t="shared" si="1"/>
        <v>4842144.6994057931</v>
      </c>
      <c r="G62">
        <f t="shared" si="5"/>
        <v>6501355.0050672153</v>
      </c>
      <c r="H62">
        <f t="shared" si="6"/>
        <v>48.141071362276236</v>
      </c>
      <c r="I62">
        <f t="shared" si="7"/>
        <v>1.3524616510338181E-2</v>
      </c>
      <c r="J62">
        <f t="shared" si="7"/>
        <v>7.1353841480384667E-3</v>
      </c>
    </row>
    <row r="63" spans="1:10">
      <c r="A63">
        <v>0.3765</v>
      </c>
      <c r="B63" s="1">
        <v>4980000</v>
      </c>
      <c r="C63">
        <v>49.16</v>
      </c>
      <c r="E63" s="1">
        <f t="shared" si="0"/>
        <v>3195600.4437458054</v>
      </c>
      <c r="F63">
        <f t="shared" si="1"/>
        <v>3698499.9862788576</v>
      </c>
      <c r="G63">
        <f t="shared" si="5"/>
        <v>4887817.9532970637</v>
      </c>
      <c r="H63">
        <f t="shared" si="6"/>
        <v>49.172128914520165</v>
      </c>
      <c r="I63">
        <f t="shared" si="7"/>
        <v>1.851045114516793E-2</v>
      </c>
      <c r="J63">
        <f t="shared" si="7"/>
        <v>2.467232408496465E-4</v>
      </c>
    </row>
    <row r="64" spans="1:10">
      <c r="A64">
        <v>0.23449999999999999</v>
      </c>
      <c r="B64" s="1">
        <v>3834300</v>
      </c>
      <c r="C64">
        <v>50.54</v>
      </c>
      <c r="E64" s="1">
        <f t="shared" si="0"/>
        <v>2492775.7985545509</v>
      </c>
      <c r="F64">
        <f t="shared" si="1"/>
        <v>2841334.6429247032</v>
      </c>
      <c r="G64">
        <f t="shared" si="5"/>
        <v>3779829.8552902257</v>
      </c>
      <c r="H64">
        <f t="shared" si="6"/>
        <v>48.738692360420202</v>
      </c>
      <c r="I64">
        <f t="shared" si="7"/>
        <v>1.4206020579968779E-2</v>
      </c>
      <c r="J64">
        <f t="shared" si="7"/>
        <v>3.5641227534226293E-2</v>
      </c>
    </row>
    <row r="65" spans="1:10">
      <c r="A65">
        <v>0.14599999999999999</v>
      </c>
      <c r="B65" s="1">
        <v>2926100</v>
      </c>
      <c r="C65">
        <v>51.98</v>
      </c>
      <c r="E65" s="1">
        <f t="shared" si="0"/>
        <v>1936459.5736300887</v>
      </c>
      <c r="F65">
        <f t="shared" si="1"/>
        <v>2294388.0098376861</v>
      </c>
      <c r="G65">
        <f t="shared" si="5"/>
        <v>3002347.751342366</v>
      </c>
      <c r="H65">
        <f t="shared" si="6"/>
        <v>49.835691169426056</v>
      </c>
      <c r="I65">
        <f t="shared" si="7"/>
        <v>2.6057807779079997E-2</v>
      </c>
      <c r="J65">
        <f t="shared" si="7"/>
        <v>4.1252574655135453E-2</v>
      </c>
    </row>
    <row r="66" spans="1:10">
      <c r="A66">
        <v>9.0999999999999998E-2</v>
      </c>
      <c r="B66" s="1">
        <v>2218900</v>
      </c>
      <c r="C66">
        <v>53.45</v>
      </c>
      <c r="E66" s="1">
        <f t="shared" ref="E66:E96" si="8">($M$1*A66^2*$O$1^2)/(1+A66^2*$O$1^2)+($M$2*A66^2*$O$2^2)/(1+A66^2*$O$2^2)+($M$3*A66^2*$O$3^2)/(1+A66^2*$O$3^2)+($M$4*A66^2*$O$4^2)/(1+A66^2*$O$4^2)+($M$5*A66^2*$O$5^2)/(1+A66^2*$O$5^2)+($M$6*A66^2*$O$6^2)/(1+A66^2*$O$6^2)+($M$7*A66^2*$O$7^2)/(1+A66^2*$O$7^2)+($M$8*A66^2*$O$8^2)/(1+A66^2*$O$8^2)+($M$9*A66^2*$O$9^2)/(1+A66^2*$O$9^2)+($M$10*A66^2*$O$10^2)/(1+A66^2*$O$10^2)</f>
        <v>1391834.6168938424</v>
      </c>
      <c r="F66">
        <f t="shared" ref="F66:F96" si="9">($M$1*A66*$O$1)/(1+A66^2*$O$1^2)+($M$2*A66*$O$2)/(1+A66^2*$O$2^2)+($M$3*A66*$O$3)/(1+A66^2*$O$3^2)+($M$4*A66*$O$4)/(1+A66^2*$O$4^2)+($M$5*A66*$O$5)/(1+A66^2*$O$5^2)+($M$6*A66*$O$6)/(1+A66^2*$O$6^2)+($M$7*A66*$O$7)/(1+A66^2*$O$7^2)+($M$8*A66*$O$8)/(1+A66^2*$O$8^2)+($M$9*A66*$O$9)/(1+A66^2*$O$9^2)+($M$10*A66*$O$10)/(1+A66^2*$O$10^2)</f>
        <v>1872688.5536759882</v>
      </c>
      <c r="G66">
        <f t="shared" si="5"/>
        <v>2333273.6701581092</v>
      </c>
      <c r="H66">
        <f t="shared" si="6"/>
        <v>53.379234145860444</v>
      </c>
      <c r="I66">
        <f t="shared" si="7"/>
        <v>5.1545211662584689E-2</v>
      </c>
      <c r="J66">
        <f t="shared" si="7"/>
        <v>1.3239635947532053E-3</v>
      </c>
    </row>
    <row r="67" spans="1:10">
      <c r="A67">
        <v>5.6500000000000002E-2</v>
      </c>
      <c r="B67" s="1">
        <v>1672800</v>
      </c>
      <c r="C67">
        <v>54.93</v>
      </c>
      <c r="E67" s="1">
        <f t="shared" si="8"/>
        <v>931647.42562119558</v>
      </c>
      <c r="F67">
        <f t="shared" si="9"/>
        <v>1440244.3306135172</v>
      </c>
      <c r="G67">
        <f t="shared" ref="G67:G96" si="10">(E67^2+F67^2)^0.5</f>
        <v>1715304.8293323782</v>
      </c>
      <c r="H67">
        <f t="shared" ref="H67:H96" si="11">DEGREES(ATAN(F67/E67))</f>
        <v>57.102479707514775</v>
      </c>
      <c r="I67">
        <f t="shared" ref="I67:J96" si="12">ABS((G67-B67)/B67)</f>
        <v>2.5409391040398271E-2</v>
      </c>
      <c r="J67">
        <f t="shared" si="12"/>
        <v>3.9549967367827683E-2</v>
      </c>
    </row>
    <row r="68" spans="1:10">
      <c r="A68">
        <v>3.5349999999999999E-2</v>
      </c>
      <c r="B68" s="1">
        <v>1251100</v>
      </c>
      <c r="C68">
        <v>56.44</v>
      </c>
      <c r="E68" s="1">
        <f t="shared" si="8"/>
        <v>642551.21610708325</v>
      </c>
      <c r="F68">
        <f t="shared" si="9"/>
        <v>1052645.0513458075</v>
      </c>
      <c r="G68">
        <f t="shared" si="10"/>
        <v>1233261.395424145</v>
      </c>
      <c r="H68">
        <f t="shared" si="11"/>
        <v>58.599447506168303</v>
      </c>
      <c r="I68">
        <f t="shared" si="12"/>
        <v>1.4258336324718216E-2</v>
      </c>
      <c r="J68">
        <f t="shared" si="12"/>
        <v>3.8260940931401588E-2</v>
      </c>
    </row>
    <row r="69" spans="1:10">
      <c r="A69">
        <v>2.205E-2</v>
      </c>
      <c r="B69">
        <v>926970</v>
      </c>
      <c r="C69">
        <v>57.93</v>
      </c>
      <c r="E69" s="1">
        <f t="shared" si="8"/>
        <v>472521.45205516648</v>
      </c>
      <c r="F69">
        <f t="shared" si="9"/>
        <v>767339.71098375402</v>
      </c>
      <c r="G69">
        <f t="shared" si="10"/>
        <v>901158.56246553757</v>
      </c>
      <c r="H69">
        <f t="shared" si="11"/>
        <v>58.375581793752396</v>
      </c>
      <c r="I69">
        <f t="shared" si="12"/>
        <v>2.7844954566450291E-2</v>
      </c>
      <c r="J69">
        <f t="shared" si="12"/>
        <v>7.6917278396754019E-3</v>
      </c>
    </row>
    <row r="70" spans="1:10">
      <c r="A70">
        <v>1.37E-2</v>
      </c>
      <c r="B70">
        <v>682200</v>
      </c>
      <c r="C70">
        <v>59.45</v>
      </c>
      <c r="E70" s="1">
        <f t="shared" si="8"/>
        <v>347732.2219582494</v>
      </c>
      <c r="F70">
        <f t="shared" si="9"/>
        <v>579068.12835364381</v>
      </c>
      <c r="G70">
        <f t="shared" si="10"/>
        <v>675453.62199266755</v>
      </c>
      <c r="H70">
        <f t="shared" si="11"/>
        <v>59.015051799894927</v>
      </c>
      <c r="I70">
        <f t="shared" si="12"/>
        <v>9.88914982018828E-3</v>
      </c>
      <c r="J70">
        <f t="shared" si="12"/>
        <v>7.3162018520618322E-3</v>
      </c>
    </row>
    <row r="71" spans="1:10">
      <c r="A71">
        <v>8.5500000000000003E-3</v>
      </c>
      <c r="B71">
        <v>498180</v>
      </c>
      <c r="C71">
        <v>60.98</v>
      </c>
      <c r="E71" s="1">
        <f t="shared" si="8"/>
        <v>236932.56404175429</v>
      </c>
      <c r="F71">
        <f t="shared" si="9"/>
        <v>442073.98313461943</v>
      </c>
      <c r="G71">
        <f t="shared" si="10"/>
        <v>501564.00037074805</v>
      </c>
      <c r="H71">
        <f t="shared" si="11"/>
        <v>61.810613761205119</v>
      </c>
      <c r="I71">
        <f t="shared" si="12"/>
        <v>6.7927262651010676E-3</v>
      </c>
      <c r="J71">
        <f t="shared" si="12"/>
        <v>1.3621084965646469E-2</v>
      </c>
    </row>
    <row r="72" spans="1:10">
      <c r="A72">
        <v>5.3499999999999997E-3</v>
      </c>
      <c r="B72">
        <v>360420</v>
      </c>
      <c r="C72">
        <v>62.52</v>
      </c>
      <c r="E72" s="1">
        <f t="shared" si="8"/>
        <v>150830.03610012415</v>
      </c>
      <c r="F72">
        <f t="shared" si="9"/>
        <v>323924.38508826052</v>
      </c>
      <c r="G72">
        <f t="shared" si="10"/>
        <v>357318.77510812727</v>
      </c>
      <c r="H72">
        <f t="shared" si="11"/>
        <v>65.031737008653295</v>
      </c>
      <c r="I72">
        <f t="shared" si="12"/>
        <v>8.6044750343286375E-3</v>
      </c>
      <c r="J72">
        <f t="shared" si="12"/>
        <v>4.0174936158881819E-2</v>
      </c>
    </row>
    <row r="73" spans="1:10">
      <c r="A73">
        <v>3.32E-3</v>
      </c>
      <c r="B73">
        <v>258060</v>
      </c>
      <c r="C73">
        <v>64.09</v>
      </c>
      <c r="E73" s="1">
        <f t="shared" si="8"/>
        <v>97584.881844755102</v>
      </c>
      <c r="F73">
        <f t="shared" si="9"/>
        <v>226092.33636727778</v>
      </c>
      <c r="G73">
        <f t="shared" si="10"/>
        <v>246253.02785685519</v>
      </c>
      <c r="H73">
        <f t="shared" si="11"/>
        <v>66.65423960182676</v>
      </c>
      <c r="I73">
        <f t="shared" si="12"/>
        <v>4.5752817728996406E-2</v>
      </c>
      <c r="J73">
        <f t="shared" si="12"/>
        <v>4.0009979744527323E-2</v>
      </c>
    </row>
    <row r="74" spans="1:10">
      <c r="A74">
        <v>2.0699999999999998E-3</v>
      </c>
      <c r="B74">
        <v>182360</v>
      </c>
      <c r="C74">
        <v>65.69</v>
      </c>
      <c r="E74" s="1">
        <f t="shared" si="8"/>
        <v>68061.17552807492</v>
      </c>
      <c r="F74">
        <f t="shared" si="9"/>
        <v>158184.32284402786</v>
      </c>
      <c r="G74">
        <f t="shared" si="10"/>
        <v>172205.12073654216</v>
      </c>
      <c r="H74">
        <f t="shared" si="11"/>
        <v>66.719483014933218</v>
      </c>
      <c r="I74">
        <f t="shared" si="12"/>
        <v>5.5685891990885292E-2</v>
      </c>
      <c r="J74">
        <f t="shared" si="12"/>
        <v>1.5671837645504946E-2</v>
      </c>
    </row>
    <row r="75" spans="1:10">
      <c r="A75">
        <v>1.2899999999999999E-3</v>
      </c>
      <c r="B75">
        <v>127900</v>
      </c>
      <c r="C75">
        <v>67.31</v>
      </c>
      <c r="E75" s="1">
        <f t="shared" si="8"/>
        <v>47542.602942489029</v>
      </c>
      <c r="F75">
        <f t="shared" si="9"/>
        <v>113667.85098885457</v>
      </c>
      <c r="G75">
        <f t="shared" si="10"/>
        <v>123209.89993897249</v>
      </c>
      <c r="H75">
        <f t="shared" si="11"/>
        <v>67.302440654441526</v>
      </c>
      <c r="I75">
        <f t="shared" si="12"/>
        <v>3.6670055207408195E-2</v>
      </c>
      <c r="J75">
        <f t="shared" si="12"/>
        <v>1.1230642636274838E-4</v>
      </c>
    </row>
    <row r="76" spans="1:10">
      <c r="A76" s="1">
        <v>8.0500000000000005E-4</v>
      </c>
      <c r="B76">
        <v>89674</v>
      </c>
      <c r="C76">
        <v>68.900000000000006</v>
      </c>
      <c r="E76" s="1">
        <f t="shared" si="8"/>
        <v>30375.082796262566</v>
      </c>
      <c r="F76">
        <f t="shared" si="9"/>
        <v>82189.811390059273</v>
      </c>
      <c r="G76">
        <f t="shared" si="10"/>
        <v>87623.117675721427</v>
      </c>
      <c r="H76">
        <f t="shared" si="11"/>
        <v>69.717080704774318</v>
      </c>
      <c r="I76">
        <f t="shared" si="12"/>
        <v>2.2870423135787105E-2</v>
      </c>
      <c r="J76">
        <f t="shared" si="12"/>
        <v>1.1858936208625725E-2</v>
      </c>
    </row>
    <row r="77" spans="1:10">
      <c r="A77" s="1">
        <v>5.0000000000000001E-4</v>
      </c>
      <c r="B77">
        <v>62067</v>
      </c>
      <c r="C77">
        <v>70.53</v>
      </c>
      <c r="E77" s="1">
        <f t="shared" si="8"/>
        <v>17708.313480107696</v>
      </c>
      <c r="F77">
        <f t="shared" si="9"/>
        <v>57197.713787217377</v>
      </c>
      <c r="G77">
        <f t="shared" si="10"/>
        <v>59876.229246623414</v>
      </c>
      <c r="H77">
        <f t="shared" si="11"/>
        <v>72.797565363337441</v>
      </c>
      <c r="I77">
        <f t="shared" si="12"/>
        <v>3.5296868760800203E-2</v>
      </c>
    </row>
    <row r="78" spans="1:10">
      <c r="A78">
        <v>0.2</v>
      </c>
      <c r="B78" s="1">
        <v>3070400</v>
      </c>
      <c r="C78">
        <v>57.88</v>
      </c>
      <c r="E78" s="1">
        <f t="shared" si="8"/>
        <v>2301449.4272386096</v>
      </c>
      <c r="F78">
        <f t="shared" si="9"/>
        <v>2630128.0035507176</v>
      </c>
      <c r="G78">
        <f t="shared" si="10"/>
        <v>3494888.0928004845</v>
      </c>
      <c r="H78">
        <f t="shared" si="11"/>
        <v>48.812996206882893</v>
      </c>
      <c r="I78">
        <f t="shared" si="12"/>
        <v>0.13825172381464451</v>
      </c>
    </row>
    <row r="79" spans="1:10">
      <c r="A79">
        <v>0.12479999999999999</v>
      </c>
      <c r="B79" s="1">
        <v>2582400</v>
      </c>
      <c r="C79">
        <v>56.5</v>
      </c>
      <c r="E79" s="1">
        <f t="shared" si="8"/>
        <v>1753885.6941486904</v>
      </c>
      <c r="F79">
        <f t="shared" si="9"/>
        <v>2150937.5105471704</v>
      </c>
      <c r="G79">
        <f t="shared" si="10"/>
        <v>2775364.3368787263</v>
      </c>
      <c r="H79">
        <f t="shared" si="11"/>
        <v>50.806017483673941</v>
      </c>
      <c r="I79">
        <f t="shared" si="12"/>
        <v>7.4722868989593502E-2</v>
      </c>
      <c r="J79">
        <f t="shared" si="12"/>
        <v>0.10077845161639043</v>
      </c>
    </row>
    <row r="80" spans="1:10">
      <c r="A80">
        <v>7.7600000000000002E-2</v>
      </c>
      <c r="B80" s="1">
        <v>1997600</v>
      </c>
      <c r="C80">
        <v>56.99</v>
      </c>
      <c r="E80" s="1">
        <f t="shared" si="8"/>
        <v>1221661.3243811808</v>
      </c>
      <c r="F80">
        <f t="shared" si="9"/>
        <v>1729478.8668804266</v>
      </c>
      <c r="G80">
        <f t="shared" si="10"/>
        <v>2117440.3279608106</v>
      </c>
      <c r="H80">
        <f t="shared" si="11"/>
        <v>54.763556698006049</v>
      </c>
      <c r="I80">
        <f t="shared" si="12"/>
        <v>5.9992154565884373E-2</v>
      </c>
      <c r="J80">
        <f t="shared" si="12"/>
        <v>3.906726271265052E-2</v>
      </c>
    </row>
    <row r="81" spans="1:10">
      <c r="A81">
        <v>4.8399999999999999E-2</v>
      </c>
      <c r="B81" s="1">
        <v>1498100</v>
      </c>
      <c r="C81">
        <v>57.94</v>
      </c>
      <c r="E81" s="1">
        <f t="shared" si="8"/>
        <v>818468.85052700085</v>
      </c>
      <c r="F81">
        <f t="shared" si="9"/>
        <v>1303656.4155384307</v>
      </c>
      <c r="G81">
        <f t="shared" si="10"/>
        <v>1539289.2220299274</v>
      </c>
      <c r="H81">
        <f t="shared" si="11"/>
        <v>57.878346418540261</v>
      </c>
      <c r="I81">
        <f t="shared" si="12"/>
        <v>2.7494307476087991E-2</v>
      </c>
      <c r="J81">
        <f t="shared" si="12"/>
        <v>1.0640935702405417E-3</v>
      </c>
    </row>
    <row r="82" spans="1:10">
      <c r="A82">
        <v>3.0120000000000001E-2</v>
      </c>
      <c r="B82" s="1">
        <v>1106000</v>
      </c>
      <c r="C82">
        <v>59.09</v>
      </c>
      <c r="E82" s="1">
        <f t="shared" si="8"/>
        <v>575393.02340457472</v>
      </c>
      <c r="F82">
        <f t="shared" si="9"/>
        <v>942926.57701919519</v>
      </c>
      <c r="G82">
        <f t="shared" si="10"/>
        <v>1104621.0486097909</v>
      </c>
      <c r="H82">
        <f t="shared" si="11"/>
        <v>58.607606866840122</v>
      </c>
      <c r="I82">
        <f t="shared" si="12"/>
        <v>1.2467914920516656E-3</v>
      </c>
      <c r="J82">
        <f t="shared" si="12"/>
        <v>8.1637016950394554E-3</v>
      </c>
    </row>
    <row r="83" spans="1:10">
      <c r="A83">
        <v>1.8759999999999999E-2</v>
      </c>
      <c r="B83">
        <v>808210</v>
      </c>
      <c r="C83">
        <v>60.42</v>
      </c>
      <c r="E83" s="1">
        <f t="shared" si="8"/>
        <v>427824.19886279653</v>
      </c>
      <c r="F83">
        <f t="shared" si="9"/>
        <v>694423.01685609377</v>
      </c>
      <c r="G83">
        <f t="shared" si="10"/>
        <v>815632.80431338237</v>
      </c>
      <c r="H83">
        <f t="shared" si="11"/>
        <v>58.363364793639299</v>
      </c>
      <c r="I83">
        <f t="shared" si="12"/>
        <v>9.1842520055212956E-3</v>
      </c>
      <c r="J83">
        <f t="shared" si="12"/>
        <v>3.4038980575317818E-2</v>
      </c>
    </row>
    <row r="84" spans="1:10">
      <c r="A84">
        <v>1.1679999999999999E-2</v>
      </c>
      <c r="B84">
        <v>586600</v>
      </c>
      <c r="C84">
        <v>61.82</v>
      </c>
      <c r="E84" s="1">
        <f t="shared" si="8"/>
        <v>308797.26575109386</v>
      </c>
      <c r="F84">
        <f t="shared" si="9"/>
        <v>529622.96501773852</v>
      </c>
      <c r="G84">
        <f t="shared" si="10"/>
        <v>613071.15118029516</v>
      </c>
      <c r="H84">
        <f t="shared" si="11"/>
        <v>59.755628479999075</v>
      </c>
      <c r="I84">
        <f t="shared" si="12"/>
        <v>4.512640842191469E-2</v>
      </c>
      <c r="J84">
        <f t="shared" si="12"/>
        <v>3.3393263021690801E-2</v>
      </c>
    </row>
    <row r="85" spans="1:10">
      <c r="A85">
        <v>7.28E-3</v>
      </c>
      <c r="B85">
        <v>422880</v>
      </c>
      <c r="C85">
        <v>63.19</v>
      </c>
      <c r="E85" s="1">
        <f t="shared" si="8"/>
        <v>203728.57703133347</v>
      </c>
      <c r="F85">
        <f t="shared" si="9"/>
        <v>399796.66076346359</v>
      </c>
      <c r="G85">
        <f t="shared" si="10"/>
        <v>448712.27201496059</v>
      </c>
      <c r="H85">
        <f t="shared" si="11"/>
        <v>62.997496588398683</v>
      </c>
      <c r="I85">
        <f t="shared" si="12"/>
        <v>6.1086530493190946E-2</v>
      </c>
      <c r="J85">
        <f t="shared" si="12"/>
        <v>3.0464220857938777E-3</v>
      </c>
    </row>
    <row r="86" spans="1:10">
      <c r="A86">
        <v>4.5199999999999997E-3</v>
      </c>
      <c r="B86">
        <v>302290</v>
      </c>
      <c r="C86">
        <v>64.55</v>
      </c>
      <c r="E86" s="1">
        <f t="shared" si="8"/>
        <v>128325.58606282985</v>
      </c>
      <c r="F86">
        <f t="shared" si="9"/>
        <v>286173.51937633898</v>
      </c>
      <c r="G86">
        <f t="shared" si="10"/>
        <v>313628.34570652031</v>
      </c>
      <c r="H86">
        <f t="shared" si="11"/>
        <v>65.847639040334457</v>
      </c>
      <c r="I86">
        <f t="shared" si="12"/>
        <v>3.7508173298886206E-2</v>
      </c>
      <c r="J86">
        <f t="shared" si="12"/>
        <v>2.0102851128341745E-2</v>
      </c>
    </row>
    <row r="87" spans="1:10">
      <c r="A87">
        <v>2.8300000000000001E-3</v>
      </c>
      <c r="B87">
        <v>214770</v>
      </c>
      <c r="C87">
        <v>65.92</v>
      </c>
      <c r="E87" s="1">
        <f t="shared" si="8"/>
        <v>85835.635912764614</v>
      </c>
      <c r="F87">
        <f t="shared" si="9"/>
        <v>199962.53672861253</v>
      </c>
      <c r="G87">
        <f t="shared" si="10"/>
        <v>217606.92196593928</v>
      </c>
      <c r="H87">
        <f t="shared" si="11"/>
        <v>66.768155835575556</v>
      </c>
      <c r="I87">
        <f t="shared" si="12"/>
        <v>1.3209116570933016E-2</v>
      </c>
      <c r="J87">
        <f t="shared" si="12"/>
        <v>1.2866441680454397E-2</v>
      </c>
    </row>
    <row r="88" spans="1:10">
      <c r="A88">
        <v>1.7600000000000001E-3</v>
      </c>
      <c r="B88">
        <v>151550</v>
      </c>
      <c r="C88">
        <v>67.3</v>
      </c>
      <c r="E88" s="1">
        <f t="shared" si="8"/>
        <v>60503.595301267073</v>
      </c>
      <c r="F88">
        <f t="shared" si="9"/>
        <v>140795.33284093265</v>
      </c>
      <c r="G88">
        <f t="shared" si="10"/>
        <v>153244.93725460727</v>
      </c>
      <c r="H88">
        <f t="shared" si="11"/>
        <v>66.745483897032372</v>
      </c>
      <c r="I88">
        <f t="shared" si="12"/>
        <v>1.1184013557289806E-2</v>
      </c>
      <c r="J88">
        <f t="shared" si="12"/>
        <v>8.2394666117031959E-3</v>
      </c>
    </row>
    <row r="89" spans="1:10">
      <c r="A89">
        <v>1.1000000000000001E-3</v>
      </c>
      <c r="B89">
        <v>106160</v>
      </c>
      <c r="C89">
        <v>68.7</v>
      </c>
      <c r="E89" s="1">
        <f t="shared" si="8"/>
        <v>41382.216442733661</v>
      </c>
      <c r="F89">
        <f t="shared" si="9"/>
        <v>102051.88872427783</v>
      </c>
      <c r="G89">
        <f t="shared" si="10"/>
        <v>110123.00318237621</v>
      </c>
      <c r="H89">
        <f t="shared" si="11"/>
        <v>67.927361108339639</v>
      </c>
      <c r="I89">
        <f t="shared" si="12"/>
        <v>3.7330474589075083E-2</v>
      </c>
      <c r="J89">
        <f t="shared" si="12"/>
        <v>1.124656319738521E-2</v>
      </c>
    </row>
    <row r="90" spans="1:10">
      <c r="A90" s="1">
        <v>6.8400000000000004E-4</v>
      </c>
      <c r="B90">
        <v>73845</v>
      </c>
      <c r="C90">
        <v>70.13</v>
      </c>
      <c r="E90" s="1">
        <f t="shared" si="8"/>
        <v>25403.82447115942</v>
      </c>
      <c r="F90">
        <f t="shared" si="9"/>
        <v>72972.734912373155</v>
      </c>
      <c r="G90">
        <f t="shared" si="10"/>
        <v>77268.197457640767</v>
      </c>
      <c r="H90">
        <f t="shared" si="11"/>
        <v>70.80558147452227</v>
      </c>
      <c r="I90">
        <f t="shared" si="12"/>
        <v>4.6356523226227457E-2</v>
      </c>
      <c r="J90">
        <f t="shared" si="12"/>
        <v>9.633273556570298E-3</v>
      </c>
    </row>
    <row r="91" spans="1:10">
      <c r="A91" s="1">
        <v>4.28E-4</v>
      </c>
      <c r="B91">
        <v>50918</v>
      </c>
      <c r="C91">
        <v>71.59</v>
      </c>
      <c r="E91" s="1">
        <f t="shared" si="8"/>
        <v>14810.322030196079</v>
      </c>
      <c r="F91">
        <f t="shared" si="9"/>
        <v>50357.835817583706</v>
      </c>
      <c r="G91">
        <f t="shared" si="10"/>
        <v>52490.544547268961</v>
      </c>
      <c r="H91">
        <f t="shared" si="11"/>
        <v>73.611303860019248</v>
      </c>
      <c r="I91">
        <f t="shared" si="12"/>
        <v>3.0883863216720233E-2</v>
      </c>
      <c r="J91">
        <f t="shared" si="12"/>
        <v>2.8234444196385593E-2</v>
      </c>
    </row>
    <row r="92" spans="1:10">
      <c r="A92" s="1">
        <v>2.656E-4</v>
      </c>
      <c r="B92">
        <v>34737</v>
      </c>
      <c r="C92">
        <v>73.08</v>
      </c>
      <c r="E92" s="1">
        <f t="shared" si="8"/>
        <v>8949.1600169190569</v>
      </c>
      <c r="F92">
        <f t="shared" si="9"/>
        <v>33575.985970800684</v>
      </c>
      <c r="G92">
        <f t="shared" si="10"/>
        <v>34748.155331180198</v>
      </c>
      <c r="H92">
        <f t="shared" si="11"/>
        <v>75.075650696574485</v>
      </c>
      <c r="I92">
        <f t="shared" si="12"/>
        <v>3.2113686214117851E-4</v>
      </c>
      <c r="J92">
        <f t="shared" si="12"/>
        <v>2.7307754468725871E-2</v>
      </c>
    </row>
    <row r="93" spans="1:10">
      <c r="A93" s="1">
        <v>1.6559999999999999E-4</v>
      </c>
      <c r="B93">
        <v>23422</v>
      </c>
      <c r="C93">
        <v>74.61</v>
      </c>
      <c r="E93" s="1">
        <f t="shared" si="8"/>
        <v>5834.7605152978495</v>
      </c>
      <c r="F93">
        <f t="shared" si="9"/>
        <v>22509.748066545326</v>
      </c>
      <c r="G93">
        <f t="shared" si="10"/>
        <v>23253.670426197667</v>
      </c>
      <c r="H93">
        <f t="shared" si="11"/>
        <v>75.46816874585916</v>
      </c>
      <c r="I93">
        <f t="shared" si="12"/>
        <v>7.1868146956849746E-3</v>
      </c>
      <c r="J93">
        <f t="shared" si="12"/>
        <v>1.1502060660221958E-2</v>
      </c>
    </row>
    <row r="94" spans="1:10">
      <c r="A94" s="1">
        <v>1.032E-4</v>
      </c>
      <c r="B94">
        <v>15695</v>
      </c>
      <c r="C94">
        <v>76.16</v>
      </c>
      <c r="E94" s="1">
        <f t="shared" si="8"/>
        <v>3762.7926692544852</v>
      </c>
      <c r="F94">
        <f t="shared" si="9"/>
        <v>15274.580016224763</v>
      </c>
      <c r="G94">
        <f t="shared" si="10"/>
        <v>15731.223834903887</v>
      </c>
      <c r="H94">
        <f t="shared" si="11"/>
        <v>76.161106856165276</v>
      </c>
      <c r="I94">
        <f t="shared" si="12"/>
        <v>2.3079856581004849E-3</v>
      </c>
      <c r="J94">
        <f t="shared" si="12"/>
        <v>1.4533300489484882E-5</v>
      </c>
    </row>
    <row r="95" spans="1:10">
      <c r="A95" s="1">
        <v>6.4399999999999993E-5</v>
      </c>
      <c r="B95">
        <v>10504</v>
      </c>
      <c r="C95">
        <v>77.680000000000007</v>
      </c>
      <c r="E95" s="1">
        <f t="shared" si="8"/>
        <v>2252.8114253976946</v>
      </c>
      <c r="F95">
        <f t="shared" si="9"/>
        <v>10322.147714303324</v>
      </c>
      <c r="G95">
        <f t="shared" si="10"/>
        <v>10565.126253590146</v>
      </c>
      <c r="H95">
        <f t="shared" si="11"/>
        <v>77.688240983203201</v>
      </c>
      <c r="I95">
        <f t="shared" si="12"/>
        <v>5.8193310729385004E-3</v>
      </c>
      <c r="J95">
        <f t="shared" si="12"/>
        <v>1.0608886718839106E-4</v>
      </c>
    </row>
    <row r="96" spans="1:10">
      <c r="A96" s="1">
        <v>4.0000000000000003E-5</v>
      </c>
      <c r="B96">
        <v>6942.8</v>
      </c>
      <c r="C96">
        <v>79.22</v>
      </c>
      <c r="E96" s="1">
        <f t="shared" si="8"/>
        <v>1303.7455312434035</v>
      </c>
      <c r="F96">
        <f t="shared" si="9"/>
        <v>6804.9067455773111</v>
      </c>
      <c r="G96">
        <f t="shared" si="10"/>
        <v>6928.6729051269795</v>
      </c>
      <c r="H96">
        <f t="shared" si="11"/>
        <v>79.154185669116671</v>
      </c>
      <c r="I96">
        <f t="shared" si="12"/>
        <v>2.0347834984474167E-3</v>
      </c>
      <c r="J96">
        <f t="shared" si="12"/>
        <v>8.3077923356888973E-4</v>
      </c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6"/>
  <sheetViews>
    <sheetView topLeftCell="I1" workbookViewId="0">
      <selection activeCell="T5" sqref="T5"/>
    </sheetView>
  </sheetViews>
  <sheetFormatPr defaultRowHeight="14.4"/>
  <cols>
    <col min="13" max="13" width="10.109375" customWidth="1"/>
  </cols>
  <sheetData>
    <row r="1" spans="1:20">
      <c r="A1" t="s">
        <v>19</v>
      </c>
      <c r="B1" t="s">
        <v>20</v>
      </c>
      <c r="C1" t="s">
        <v>21</v>
      </c>
      <c r="E1" t="s">
        <v>27</v>
      </c>
      <c r="F1" t="s">
        <v>28</v>
      </c>
      <c r="G1" t="s">
        <v>25</v>
      </c>
      <c r="H1" t="s">
        <v>24</v>
      </c>
      <c r="I1" t="s">
        <v>30</v>
      </c>
      <c r="J1" t="s">
        <v>31</v>
      </c>
      <c r="L1" t="s">
        <v>0</v>
      </c>
      <c r="M1" s="6">
        <f>10^R1</f>
        <v>106001350.44092089</v>
      </c>
      <c r="N1" t="s">
        <v>9</v>
      </c>
      <c r="O1" s="1">
        <f>10^P1</f>
        <v>1E-4</v>
      </c>
      <c r="P1">
        <v>-4</v>
      </c>
      <c r="Q1" s="1">
        <f>M1*O1</f>
        <v>10600.135044092089</v>
      </c>
      <c r="R1">
        <v>8.0253113981449982</v>
      </c>
      <c r="S1">
        <f>4/9</f>
        <v>0.44444444444444442</v>
      </c>
      <c r="T1">
        <v>5</v>
      </c>
    </row>
    <row r="2" spans="1:20">
      <c r="A2">
        <v>30000</v>
      </c>
      <c r="B2" s="1">
        <v>235510000</v>
      </c>
      <c r="C2">
        <v>16.39</v>
      </c>
      <c r="E2" s="1">
        <f t="shared" ref="E2:E65" si="0">($M$1*A2^2*$O$1^2)/(1+A2^2*$O$1^2)+($M$2*A2^2*$O$2^2)/(1+A2^2*$O$2^2)+($M$3*A2^2*$O$3^2)/(1+A2^2*$O$3^2)+($M$4*A2^2*$O$4^2)/(1+A2^2*$O$4^2)+($M$5*A2^2*$O$5^2)/(1+A2^2*$O$5^2)+($M$6*A2^2*$O$6^2)/(1+A2^2*$O$6^2)+($M$7*A2^2*$O$7^2)/(1+A2^2*$O$7^2)+($M$8*A2^2*$O$8^2)/(1+A2^2*$O$8^2)+($M$9*A2^2*$O$9^2)/(1+A2^2*$O$9^2)+($M$10*A2^2*$O$10^2)/(1+A2^2*$O$10^2)</f>
        <v>231566103.10453737</v>
      </c>
      <c r="F2">
        <f t="shared" ref="F2:F65" si="1">($M$1*A2*$O$1)/(1+A2^2*$O$1^2)+($M$2*A2*$O$2)/(1+A2^2*$O$2^2)+($M$3*A2*$O$3)/(1+A2^2*$O$3^2)+($M$4*A2*$O$4)/(1+A2^2*$O$4^2)+($M$5*A2*$O$5)/(1+A2^2*$O$5^2)+($M$6*A2*$O$6)/(1+A2^2*$O$6^2)+($M$7*A2*$O$7)/(1+A2^2*$O$7^2)+($M$8*A2*$O$8)/(1+A2^2*$O$8^2)+($M$9*A2*$O$9)/(1+A2^2*$O$9^2)+($M$10*A2*$O$10)/(1+A2^2*$O$10^2)</f>
        <v>33897820.150056578</v>
      </c>
      <c r="G2">
        <f>(E2^2+F2^2)^0.5</f>
        <v>234034019.57396454</v>
      </c>
      <c r="H2">
        <f>DEGREES(ATAN(F2/E2))</f>
        <v>8.3280963883005299</v>
      </c>
      <c r="I2">
        <f>ABS((G2-B2)/B2)</f>
        <v>6.2671666852170344E-3</v>
      </c>
      <c r="J2">
        <f>ABS((H2-C2)/C2)</f>
        <v>0.49187941499081578</v>
      </c>
      <c r="L2" t="s">
        <v>1</v>
      </c>
      <c r="M2" s="6">
        <f t="shared" ref="M2:M10" si="2">10^R2</f>
        <v>58814223.136657268</v>
      </c>
      <c r="N2" t="s">
        <v>10</v>
      </c>
      <c r="O2" s="1">
        <f t="shared" ref="O2:O10" si="3">10^P2</f>
        <v>1E-3</v>
      </c>
      <c r="P2">
        <v>-3</v>
      </c>
      <c r="Q2" s="1">
        <f t="shared" ref="Q2:Q10" si="4">M2*O2</f>
        <v>58814.223136657267</v>
      </c>
      <c r="R2">
        <v>7.7694823648993507</v>
      </c>
      <c r="T2">
        <v>4</v>
      </c>
    </row>
    <row r="3" spans="1:20">
      <c r="A3">
        <v>18720</v>
      </c>
      <c r="B3" s="1">
        <v>214650000</v>
      </c>
      <c r="C3">
        <v>17.170000000000002</v>
      </c>
      <c r="E3" s="1">
        <f t="shared" si="0"/>
        <v>218530541.55348969</v>
      </c>
      <c r="F3">
        <f t="shared" si="1"/>
        <v>47409429.296102673</v>
      </c>
      <c r="G3">
        <f t="shared" ref="G3:G66" si="5">(E3^2+F3^2)^0.5</f>
        <v>223614068.38086829</v>
      </c>
      <c r="H3">
        <f t="shared" ref="H3:H66" si="6">DEGREES(ATAN(F3/E3))</f>
        <v>12.240434422062481</v>
      </c>
      <c r="I3">
        <f t="shared" ref="I3:J66" si="7">ABS((G3-B3)/B3)</f>
        <v>4.1761324858459285E-2</v>
      </c>
      <c r="J3">
        <f t="shared" si="7"/>
        <v>0.28710341164458475</v>
      </c>
      <c r="L3" t="s">
        <v>2</v>
      </c>
      <c r="M3" s="6">
        <f t="shared" si="2"/>
        <v>39437536.669751696</v>
      </c>
      <c r="N3" t="s">
        <v>11</v>
      </c>
      <c r="O3" s="1">
        <f t="shared" si="3"/>
        <v>0.01</v>
      </c>
      <c r="P3">
        <v>-2</v>
      </c>
      <c r="Q3" s="1">
        <f t="shared" si="4"/>
        <v>394375.36669751699</v>
      </c>
      <c r="R3">
        <v>7.5959097804034457</v>
      </c>
      <c r="T3">
        <v>3</v>
      </c>
    </row>
    <row r="4" spans="1:20">
      <c r="A4">
        <v>11640</v>
      </c>
      <c r="B4" s="1">
        <v>195330000</v>
      </c>
      <c r="C4">
        <v>17.850000000000001</v>
      </c>
      <c r="E4" s="1">
        <f t="shared" si="0"/>
        <v>196784945.3815347</v>
      </c>
      <c r="F4">
        <f t="shared" si="1"/>
        <v>57769614.09096323</v>
      </c>
      <c r="G4">
        <f t="shared" si="5"/>
        <v>205089353.79739341</v>
      </c>
      <c r="H4">
        <f t="shared" si="6"/>
        <v>16.36051105282851</v>
      </c>
      <c r="I4">
        <f t="shared" si="7"/>
        <v>4.9963414720695293E-2</v>
      </c>
      <c r="J4">
        <f t="shared" si="7"/>
        <v>8.3444758945181566E-2</v>
      </c>
      <c r="L4" t="s">
        <v>3</v>
      </c>
      <c r="M4" s="6">
        <f t="shared" si="2"/>
        <v>21882955.398505516</v>
      </c>
      <c r="N4" t="s">
        <v>12</v>
      </c>
      <c r="O4" s="1">
        <f t="shared" si="3"/>
        <v>0.1</v>
      </c>
      <c r="P4">
        <v>-1</v>
      </c>
      <c r="Q4" s="1">
        <f t="shared" si="4"/>
        <v>2188295.5398505516</v>
      </c>
      <c r="R4">
        <v>7.3401059751836293</v>
      </c>
      <c r="T4">
        <v>2</v>
      </c>
    </row>
    <row r="5" spans="1:20">
      <c r="A5">
        <v>7260</v>
      </c>
      <c r="B5" s="1">
        <v>177110000</v>
      </c>
      <c r="C5">
        <v>18.63</v>
      </c>
      <c r="E5" s="1">
        <f t="shared" si="0"/>
        <v>171714763.43720549</v>
      </c>
      <c r="F5">
        <f t="shared" si="1"/>
        <v>58920051.118632644</v>
      </c>
      <c r="G5">
        <f t="shared" si="5"/>
        <v>181542095.41072762</v>
      </c>
      <c r="H5">
        <f t="shared" si="6"/>
        <v>18.938502317783286</v>
      </c>
      <c r="I5">
        <f t="shared" si="7"/>
        <v>2.5024535095294564E-2</v>
      </c>
      <c r="J5">
        <f t="shared" si="7"/>
        <v>1.6559437347465737E-2</v>
      </c>
      <c r="L5" t="s">
        <v>4</v>
      </c>
      <c r="M5" s="6">
        <f t="shared" si="2"/>
        <v>10547822.602813674</v>
      </c>
      <c r="N5" t="s">
        <v>13</v>
      </c>
      <c r="O5" s="1">
        <f t="shared" si="3"/>
        <v>1</v>
      </c>
      <c r="P5">
        <v>0</v>
      </c>
      <c r="Q5" s="1">
        <f t="shared" si="4"/>
        <v>10547822.602813674</v>
      </c>
      <c r="R5">
        <v>7.0231628170574041</v>
      </c>
      <c r="T5">
        <v>1</v>
      </c>
    </row>
    <row r="6" spans="1:20">
      <c r="A6">
        <v>4518</v>
      </c>
      <c r="B6" s="1">
        <v>160410000</v>
      </c>
      <c r="C6">
        <v>19.28</v>
      </c>
      <c r="E6" s="1">
        <f t="shared" si="0"/>
        <v>151433812.41627952</v>
      </c>
      <c r="F6">
        <f t="shared" si="1"/>
        <v>53105980.069017544</v>
      </c>
      <c r="G6">
        <f t="shared" si="5"/>
        <v>160475682.46316892</v>
      </c>
      <c r="H6">
        <f t="shared" si="6"/>
        <v>19.325142548306534</v>
      </c>
      <c r="I6">
        <f t="shared" si="7"/>
        <v>4.0946613782756114E-4</v>
      </c>
      <c r="J6">
        <f t="shared" si="7"/>
        <v>2.3414184806292977E-3</v>
      </c>
      <c r="L6" t="s">
        <v>5</v>
      </c>
      <c r="M6" s="6">
        <f t="shared" si="2"/>
        <v>4047719.5207112487</v>
      </c>
      <c r="N6" t="s">
        <v>14</v>
      </c>
      <c r="O6" s="1">
        <f t="shared" si="3"/>
        <v>10</v>
      </c>
      <c r="P6">
        <v>1</v>
      </c>
      <c r="Q6" s="1">
        <f t="shared" si="4"/>
        <v>40477195.207112491</v>
      </c>
      <c r="R6">
        <v>6.6072104112359868</v>
      </c>
      <c r="T6">
        <v>0</v>
      </c>
    </row>
    <row r="7" spans="1:20">
      <c r="A7">
        <v>2814</v>
      </c>
      <c r="B7" s="1">
        <v>144150000</v>
      </c>
      <c r="C7">
        <v>20.059999999999999</v>
      </c>
      <c r="E7" s="1">
        <f t="shared" si="0"/>
        <v>137363942.5122894</v>
      </c>
      <c r="F7">
        <f t="shared" si="1"/>
        <v>47678536.669938736</v>
      </c>
      <c r="G7">
        <f t="shared" si="5"/>
        <v>145403217.16353542</v>
      </c>
      <c r="H7">
        <f t="shared" si="6"/>
        <v>19.141706268866965</v>
      </c>
      <c r="I7">
        <f t="shared" si="7"/>
        <v>8.6938408847410074E-3</v>
      </c>
      <c r="J7">
        <f t="shared" si="7"/>
        <v>4.5777354493172162E-2</v>
      </c>
      <c r="L7" t="s">
        <v>6</v>
      </c>
      <c r="M7" s="6">
        <f t="shared" si="2"/>
        <v>1175067.1750372879</v>
      </c>
      <c r="N7" t="s">
        <v>15</v>
      </c>
      <c r="O7" s="1">
        <f t="shared" si="3"/>
        <v>100</v>
      </c>
      <c r="P7">
        <v>2</v>
      </c>
      <c r="Q7" s="1">
        <f t="shared" si="4"/>
        <v>117506717.50372879</v>
      </c>
      <c r="R7">
        <v>6.0700626946197653</v>
      </c>
      <c r="T7">
        <v>-1</v>
      </c>
    </row>
    <row r="8" spans="1:20">
      <c r="A8">
        <v>1752</v>
      </c>
      <c r="B8" s="1">
        <v>130120000</v>
      </c>
      <c r="C8">
        <v>20.7</v>
      </c>
      <c r="E8" s="1">
        <f t="shared" si="0"/>
        <v>124806210.74458523</v>
      </c>
      <c r="F8">
        <f t="shared" si="1"/>
        <v>45713868.54867088</v>
      </c>
      <c r="G8">
        <f t="shared" si="5"/>
        <v>132914814.89325026</v>
      </c>
      <c r="H8">
        <f t="shared" si="6"/>
        <v>20.116711315466929</v>
      </c>
      <c r="I8">
        <f t="shared" si="7"/>
        <v>2.1478749563866098E-2</v>
      </c>
      <c r="J8">
        <f t="shared" si="7"/>
        <v>2.8178197320438157E-2</v>
      </c>
      <c r="L8" t="s">
        <v>7</v>
      </c>
      <c r="M8" s="6">
        <f t="shared" si="2"/>
        <v>277037.29763173871</v>
      </c>
      <c r="N8" t="s">
        <v>16</v>
      </c>
      <c r="O8" s="1">
        <f t="shared" si="3"/>
        <v>1000</v>
      </c>
      <c r="P8">
        <v>3</v>
      </c>
      <c r="Q8" s="1">
        <f t="shared" si="4"/>
        <v>277037297.63173872</v>
      </c>
      <c r="R8">
        <v>5.4425382422240922</v>
      </c>
      <c r="T8">
        <v>-2</v>
      </c>
    </row>
    <row r="9" spans="1:20">
      <c r="A9">
        <v>1092</v>
      </c>
      <c r="B9" s="1">
        <v>116190000</v>
      </c>
      <c r="C9">
        <v>21.44</v>
      </c>
      <c r="E9" s="1">
        <f t="shared" si="0"/>
        <v>110324293.14724773</v>
      </c>
      <c r="F9">
        <f t="shared" si="1"/>
        <v>44524407.033345856</v>
      </c>
      <c r="G9">
        <f t="shared" si="5"/>
        <v>118970048.66818753</v>
      </c>
      <c r="H9">
        <f t="shared" si="6"/>
        <v>21.977896421082882</v>
      </c>
      <c r="I9">
        <f t="shared" si="7"/>
        <v>2.3926746434181332E-2</v>
      </c>
      <c r="J9">
        <f t="shared" si="7"/>
        <v>2.5088452475880617E-2</v>
      </c>
      <c r="L9" t="s">
        <v>8</v>
      </c>
      <c r="M9" s="6">
        <f t="shared" si="2"/>
        <v>40273.790500685478</v>
      </c>
      <c r="N9" t="s">
        <v>17</v>
      </c>
      <c r="O9" s="1">
        <f t="shared" si="3"/>
        <v>10000</v>
      </c>
      <c r="P9">
        <v>4</v>
      </c>
      <c r="Q9" s="1">
        <f t="shared" si="4"/>
        <v>402737905.00685477</v>
      </c>
      <c r="R9">
        <v>4.6050225065893144</v>
      </c>
      <c r="T9">
        <v>-3</v>
      </c>
    </row>
    <row r="10" spans="1:20">
      <c r="A10">
        <v>678</v>
      </c>
      <c r="B10" s="1">
        <v>103800000</v>
      </c>
      <c r="C10">
        <v>22.25</v>
      </c>
      <c r="E10" s="1">
        <f t="shared" si="0"/>
        <v>95578767.735604182</v>
      </c>
      <c r="F10">
        <f t="shared" si="1"/>
        <v>40504038.122332074</v>
      </c>
      <c r="G10">
        <f t="shared" si="5"/>
        <v>103806926.29141805</v>
      </c>
      <c r="H10">
        <f t="shared" si="6"/>
        <v>22.966090610486642</v>
      </c>
      <c r="I10">
        <f t="shared" si="7"/>
        <v>6.6727277630498642E-5</v>
      </c>
      <c r="J10">
        <f t="shared" si="7"/>
        <v>3.2183847662320991E-2</v>
      </c>
      <c r="L10" t="s">
        <v>23</v>
      </c>
      <c r="M10" s="6">
        <f t="shared" si="2"/>
        <v>7969.3565415968005</v>
      </c>
      <c r="N10" t="s">
        <v>22</v>
      </c>
      <c r="O10" s="1">
        <f t="shared" si="3"/>
        <v>100000</v>
      </c>
      <c r="P10">
        <v>5</v>
      </c>
      <c r="Q10" s="1">
        <f t="shared" si="4"/>
        <v>796935654.15968001</v>
      </c>
      <c r="R10">
        <v>3.9014232571909457</v>
      </c>
      <c r="T10">
        <v>-4</v>
      </c>
    </row>
    <row r="11" spans="1:20">
      <c r="A11">
        <v>424.2</v>
      </c>
      <c r="B11" s="1">
        <v>92015000</v>
      </c>
      <c r="C11">
        <v>22.92</v>
      </c>
      <c r="E11" s="1">
        <f t="shared" si="0"/>
        <v>84487682.103600517</v>
      </c>
      <c r="F11">
        <f t="shared" si="1"/>
        <v>34981583.348028064</v>
      </c>
      <c r="G11">
        <f t="shared" si="5"/>
        <v>91443313.592487961</v>
      </c>
      <c r="H11">
        <f t="shared" si="6"/>
        <v>22.491687080932277</v>
      </c>
      <c r="I11">
        <f t="shared" si="7"/>
        <v>6.2129697061570283E-3</v>
      </c>
      <c r="J11">
        <f t="shared" si="7"/>
        <v>1.8687300133844897E-2</v>
      </c>
    </row>
    <row r="12" spans="1:20">
      <c r="A12">
        <v>264.60000000000002</v>
      </c>
      <c r="B12" s="1">
        <v>81639000</v>
      </c>
      <c r="C12">
        <v>23.78</v>
      </c>
      <c r="E12" s="1">
        <f t="shared" si="0"/>
        <v>76378636.843864903</v>
      </c>
      <c r="F12">
        <f t="shared" si="1"/>
        <v>31255905.738083407</v>
      </c>
      <c r="G12">
        <f t="shared" si="5"/>
        <v>82526527.914573938</v>
      </c>
      <c r="H12">
        <f t="shared" si="6"/>
        <v>22.255513563413</v>
      </c>
      <c r="I12">
        <f t="shared" si="7"/>
        <v>1.087137170438072E-2</v>
      </c>
      <c r="J12">
        <f t="shared" si="7"/>
        <v>6.4107924162615668E-2</v>
      </c>
      <c r="L12" t="s">
        <v>29</v>
      </c>
      <c r="M12">
        <f>SUM(I2:I96)+SUM(J2:J96)</f>
        <v>7.468130260193055</v>
      </c>
    </row>
    <row r="13" spans="1:20">
      <c r="A13">
        <v>164.4</v>
      </c>
      <c r="B13" s="1">
        <v>71803000</v>
      </c>
      <c r="C13">
        <v>24.62</v>
      </c>
      <c r="E13" s="1">
        <f t="shared" si="0"/>
        <v>68260807.721199468</v>
      </c>
      <c r="F13">
        <f t="shared" si="1"/>
        <v>30059772.14475989</v>
      </c>
      <c r="G13">
        <f t="shared" si="5"/>
        <v>74586377.926169917</v>
      </c>
      <c r="H13">
        <f t="shared" si="6"/>
        <v>23.767084441075333</v>
      </c>
      <c r="I13">
        <f t="shared" si="7"/>
        <v>3.8764089608650291E-2</v>
      </c>
      <c r="J13">
        <f t="shared" si="7"/>
        <v>3.4643198981505592E-2</v>
      </c>
    </row>
    <row r="14" spans="1:20">
      <c r="A14">
        <v>102.6</v>
      </c>
      <c r="B14" s="1">
        <v>63002000</v>
      </c>
      <c r="C14">
        <v>25.58</v>
      </c>
      <c r="E14" s="1">
        <f t="shared" si="0"/>
        <v>58620540.901160493</v>
      </c>
      <c r="F14">
        <f t="shared" si="1"/>
        <v>28990841.888942961</v>
      </c>
      <c r="G14">
        <f t="shared" si="5"/>
        <v>65397528.462276928</v>
      </c>
      <c r="H14">
        <f t="shared" si="6"/>
        <v>26.31473932261876</v>
      </c>
      <c r="I14">
        <f t="shared" si="7"/>
        <v>3.8023054224896484E-2</v>
      </c>
      <c r="J14">
        <f t="shared" si="7"/>
        <v>2.872319478572171E-2</v>
      </c>
    </row>
    <row r="15" spans="1:20">
      <c r="A15">
        <v>64.2</v>
      </c>
      <c r="B15" s="1">
        <v>55138000</v>
      </c>
      <c r="C15">
        <v>26.47</v>
      </c>
      <c r="E15" s="1">
        <f t="shared" si="0"/>
        <v>49214223.173991352</v>
      </c>
      <c r="F15">
        <f t="shared" si="1"/>
        <v>25868592.227429617</v>
      </c>
      <c r="G15">
        <f t="shared" si="5"/>
        <v>55598775.404216051</v>
      </c>
      <c r="H15">
        <f t="shared" si="6"/>
        <v>27.727872009314673</v>
      </c>
      <c r="I15">
        <f t="shared" si="7"/>
        <v>8.3567667346666746E-3</v>
      </c>
      <c r="J15">
        <f t="shared" si="7"/>
        <v>4.7520665255560042E-2</v>
      </c>
    </row>
    <row r="16" spans="1:20">
      <c r="A16">
        <v>39.840000000000003</v>
      </c>
      <c r="B16" s="1">
        <v>48057000</v>
      </c>
      <c r="C16">
        <v>27.44</v>
      </c>
      <c r="E16" s="1">
        <f t="shared" si="0"/>
        <v>42172264.723677933</v>
      </c>
      <c r="F16">
        <f t="shared" si="1"/>
        <v>21763647.168248188</v>
      </c>
      <c r="G16">
        <f t="shared" si="5"/>
        <v>47456888.330230497</v>
      </c>
      <c r="H16">
        <f t="shared" si="6"/>
        <v>27.296693737091864</v>
      </c>
      <c r="I16">
        <f t="shared" si="7"/>
        <v>1.2487497550190465E-2</v>
      </c>
      <c r="J16">
        <f t="shared" si="7"/>
        <v>5.2225314470895397E-3</v>
      </c>
    </row>
    <row r="17" spans="1:10">
      <c r="A17">
        <v>24.84</v>
      </c>
      <c r="B17" s="1">
        <v>41840000</v>
      </c>
      <c r="C17">
        <v>28.48</v>
      </c>
      <c r="E17" s="1">
        <f t="shared" si="0"/>
        <v>37238702.985843845</v>
      </c>
      <c r="F17">
        <f t="shared" si="1"/>
        <v>18971967.420658808</v>
      </c>
      <c r="G17">
        <f t="shared" si="5"/>
        <v>41793020.324911125</v>
      </c>
      <c r="H17">
        <f t="shared" si="6"/>
        <v>26.99743547640195</v>
      </c>
      <c r="I17">
        <f t="shared" si="7"/>
        <v>1.1228411828124998E-3</v>
      </c>
      <c r="J17">
        <f t="shared" si="7"/>
        <v>5.2056338609482097E-2</v>
      </c>
    </row>
    <row r="18" spans="1:10">
      <c r="A18">
        <v>15.48</v>
      </c>
      <c r="B18" s="1">
        <v>36464000</v>
      </c>
      <c r="C18">
        <v>29.56</v>
      </c>
      <c r="E18" s="1">
        <f t="shared" si="0"/>
        <v>32428945.603620205</v>
      </c>
      <c r="F18">
        <f t="shared" si="1"/>
        <v>17715876.974054463</v>
      </c>
      <c r="G18">
        <f t="shared" si="5"/>
        <v>36952521.022555299</v>
      </c>
      <c r="H18">
        <f t="shared" si="6"/>
        <v>28.64770367602382</v>
      </c>
      <c r="I18">
        <f t="shared" si="7"/>
        <v>1.3397351430323034E-2</v>
      </c>
      <c r="J18">
        <f t="shared" si="7"/>
        <v>3.0862527874701583E-2</v>
      </c>
    </row>
    <row r="19" spans="1:10">
      <c r="A19">
        <v>9.66</v>
      </c>
      <c r="B19" s="1">
        <v>31655000</v>
      </c>
      <c r="C19">
        <v>30.56</v>
      </c>
      <c r="E19" s="1">
        <f t="shared" si="0"/>
        <v>26916964.463787068</v>
      </c>
      <c r="F19">
        <f t="shared" si="1"/>
        <v>16503341.864107443</v>
      </c>
      <c r="G19">
        <f t="shared" si="5"/>
        <v>31573458.293769106</v>
      </c>
      <c r="H19">
        <f t="shared" si="6"/>
        <v>31.513313994726644</v>
      </c>
      <c r="I19">
        <f t="shared" si="7"/>
        <v>2.5759502837116957E-3</v>
      </c>
      <c r="J19">
        <f t="shared" si="7"/>
        <v>3.1194829670374531E-2</v>
      </c>
    </row>
    <row r="20" spans="1:10">
      <c r="A20">
        <v>6</v>
      </c>
      <c r="B20" s="1">
        <v>27448000</v>
      </c>
      <c r="C20">
        <v>31.63</v>
      </c>
      <c r="E20" s="1">
        <f t="shared" si="0"/>
        <v>21745854.399074022</v>
      </c>
      <c r="F20">
        <f t="shared" si="1"/>
        <v>14208388.974809023</v>
      </c>
      <c r="G20">
        <f t="shared" si="5"/>
        <v>25976152.540459137</v>
      </c>
      <c r="H20">
        <f t="shared" si="6"/>
        <v>33.159950344203693</v>
      </c>
      <c r="I20">
        <f t="shared" si="7"/>
        <v>5.362312225083294E-2</v>
      </c>
      <c r="J20">
        <f t="shared" si="7"/>
        <v>4.837022902951927E-2</v>
      </c>
    </row>
    <row r="21" spans="1:10">
      <c r="A21">
        <v>1250</v>
      </c>
      <c r="B21" s="1">
        <v>126630000</v>
      </c>
      <c r="C21">
        <v>21.88</v>
      </c>
      <c r="E21" s="1">
        <f t="shared" si="0"/>
        <v>114657300.65731025</v>
      </c>
      <c r="F21">
        <f t="shared" si="1"/>
        <v>45054948.45642405</v>
      </c>
      <c r="G21">
        <f t="shared" si="5"/>
        <v>123191903.03924955</v>
      </c>
      <c r="H21">
        <f t="shared" si="6"/>
        <v>21.452501938545645</v>
      </c>
      <c r="I21">
        <f t="shared" si="7"/>
        <v>2.7150730164656446E-2</v>
      </c>
      <c r="J21">
        <f t="shared" si="7"/>
        <v>1.9538302625884574E-2</v>
      </c>
    </row>
    <row r="22" spans="1:10">
      <c r="A22">
        <v>780</v>
      </c>
      <c r="B22" s="1">
        <v>111850000</v>
      </c>
      <c r="C22">
        <v>22.79</v>
      </c>
      <c r="E22" s="1">
        <f t="shared" si="0"/>
        <v>99663355.393517703</v>
      </c>
      <c r="F22">
        <f t="shared" si="1"/>
        <v>42009193.979466289</v>
      </c>
      <c r="G22">
        <f t="shared" si="5"/>
        <v>108155243.91863318</v>
      </c>
      <c r="H22">
        <f t="shared" si="6"/>
        <v>22.855955031826557</v>
      </c>
      <c r="I22">
        <f t="shared" si="7"/>
        <v>3.3033134388617096E-2</v>
      </c>
      <c r="J22">
        <f t="shared" si="7"/>
        <v>2.8940338668959212E-3</v>
      </c>
    </row>
    <row r="23" spans="1:10">
      <c r="A23">
        <v>485</v>
      </c>
      <c r="B23" s="1">
        <v>98910000</v>
      </c>
      <c r="C23">
        <v>23.47</v>
      </c>
      <c r="E23" s="1">
        <f t="shared" si="0"/>
        <v>87247620.904427484</v>
      </c>
      <c r="F23">
        <f t="shared" si="1"/>
        <v>36495347.217594445</v>
      </c>
      <c r="G23">
        <f t="shared" si="5"/>
        <v>94573028.512443602</v>
      </c>
      <c r="H23">
        <f t="shared" si="6"/>
        <v>22.699372238857617</v>
      </c>
      <c r="I23">
        <f t="shared" si="7"/>
        <v>4.3847654307515901E-2</v>
      </c>
      <c r="J23">
        <f t="shared" si="7"/>
        <v>3.2834587181183733E-2</v>
      </c>
    </row>
    <row r="24" spans="1:10">
      <c r="A24">
        <v>302.5</v>
      </c>
      <c r="B24" s="1">
        <v>87219000</v>
      </c>
      <c r="C24">
        <v>24.22</v>
      </c>
      <c r="E24" s="1">
        <f t="shared" si="0"/>
        <v>78534735.756908923</v>
      </c>
      <c r="F24">
        <f t="shared" si="1"/>
        <v>32015068.864959639</v>
      </c>
      <c r="G24">
        <f t="shared" si="5"/>
        <v>84809606.500888899</v>
      </c>
      <c r="H24">
        <f t="shared" si="6"/>
        <v>22.178505829412664</v>
      </c>
      <c r="I24">
        <f t="shared" si="7"/>
        <v>2.7624640263143364E-2</v>
      </c>
      <c r="J24">
        <f t="shared" si="7"/>
        <v>8.4289602418965104E-2</v>
      </c>
    </row>
    <row r="25" spans="1:10">
      <c r="A25">
        <v>188.25</v>
      </c>
      <c r="B25" s="1">
        <v>76702000</v>
      </c>
      <c r="C25">
        <v>24.93</v>
      </c>
      <c r="E25" s="1">
        <f t="shared" si="0"/>
        <v>70725580.859201863</v>
      </c>
      <c r="F25">
        <f t="shared" si="1"/>
        <v>30244006.746905148</v>
      </c>
      <c r="G25">
        <f t="shared" si="5"/>
        <v>76920788.685363501</v>
      </c>
      <c r="H25">
        <f t="shared" si="6"/>
        <v>23.152749353774997</v>
      </c>
      <c r="I25">
        <f t="shared" si="7"/>
        <v>2.8524508534784141E-3</v>
      </c>
      <c r="J25">
        <f t="shared" si="7"/>
        <v>7.1289636832130077E-2</v>
      </c>
    </row>
    <row r="26" spans="1:10">
      <c r="A26">
        <v>117.25</v>
      </c>
      <c r="B26" s="1">
        <v>67169000</v>
      </c>
      <c r="C26">
        <v>25.61</v>
      </c>
      <c r="E26" s="1">
        <f t="shared" si="0"/>
        <v>61462759.101326339</v>
      </c>
      <c r="F26">
        <f t="shared" si="1"/>
        <v>29463213.815935127</v>
      </c>
      <c r="G26">
        <f t="shared" si="5"/>
        <v>68159751.501242906</v>
      </c>
      <c r="H26">
        <f t="shared" si="6"/>
        <v>25.611518260630579</v>
      </c>
      <c r="I26">
        <f t="shared" si="7"/>
        <v>1.4750130286931559E-2</v>
      </c>
      <c r="J26">
        <f t="shared" si="7"/>
        <v>5.9283898109302966E-5</v>
      </c>
    </row>
    <row r="27" spans="1:10">
      <c r="A27">
        <v>73</v>
      </c>
      <c r="B27" s="1">
        <v>58705000</v>
      </c>
      <c r="C27">
        <v>26.32</v>
      </c>
      <c r="E27" s="1">
        <f t="shared" si="0"/>
        <v>51601324.729144283</v>
      </c>
      <c r="F27">
        <f t="shared" si="1"/>
        <v>26918075.518319353</v>
      </c>
      <c r="G27">
        <f t="shared" si="5"/>
        <v>58200339.375406921</v>
      </c>
      <c r="H27">
        <f t="shared" si="6"/>
        <v>27.549010705497352</v>
      </c>
      <c r="I27">
        <f t="shared" si="7"/>
        <v>8.5965526717158517E-3</v>
      </c>
      <c r="J27">
        <f t="shared" si="7"/>
        <v>4.6694935619200295E-2</v>
      </c>
    </row>
    <row r="28" spans="1:10">
      <c r="A28">
        <v>45.5</v>
      </c>
      <c r="B28" s="1">
        <v>51037000</v>
      </c>
      <c r="C28">
        <v>27.08</v>
      </c>
      <c r="E28" s="1">
        <f t="shared" si="0"/>
        <v>43853319.071300894</v>
      </c>
      <c r="F28">
        <f t="shared" si="1"/>
        <v>22847885.686720811</v>
      </c>
      <c r="G28">
        <f t="shared" si="5"/>
        <v>49448351.579428658</v>
      </c>
      <c r="H28">
        <f t="shared" si="6"/>
        <v>27.519828653674214</v>
      </c>
      <c r="I28">
        <f t="shared" si="7"/>
        <v>3.1127386417135455E-2</v>
      </c>
      <c r="J28">
        <f t="shared" si="7"/>
        <v>1.6241826206581076E-2</v>
      </c>
    </row>
    <row r="29" spans="1:10">
      <c r="A29">
        <v>28.25</v>
      </c>
      <c r="B29" s="1">
        <v>44287000</v>
      </c>
      <c r="C29">
        <v>27.99</v>
      </c>
      <c r="E29" s="1">
        <f t="shared" si="0"/>
        <v>38491401.736665867</v>
      </c>
      <c r="F29">
        <f t="shared" si="1"/>
        <v>19548612.831478536</v>
      </c>
      <c r="G29">
        <f t="shared" si="5"/>
        <v>43171011.932643548</v>
      </c>
      <c r="H29">
        <f t="shared" si="6"/>
        <v>26.92463046969133</v>
      </c>
      <c r="I29">
        <f t="shared" si="7"/>
        <v>2.5198998969369168E-2</v>
      </c>
      <c r="J29">
        <f t="shared" si="7"/>
        <v>3.8062505548719851E-2</v>
      </c>
    </row>
    <row r="30" spans="1:10">
      <c r="A30">
        <v>17.675000000000001</v>
      </c>
      <c r="B30" s="1">
        <v>38227000</v>
      </c>
      <c r="C30">
        <v>28.84</v>
      </c>
      <c r="E30" s="1">
        <f t="shared" si="0"/>
        <v>33852313.029593058</v>
      </c>
      <c r="F30">
        <f t="shared" si="1"/>
        <v>17983092.468216334</v>
      </c>
      <c r="G30">
        <f t="shared" si="5"/>
        <v>38332371.596001923</v>
      </c>
      <c r="H30">
        <f t="shared" si="6"/>
        <v>27.978221932715538</v>
      </c>
      <c r="I30">
        <f t="shared" si="7"/>
        <v>2.7564704528716113E-3</v>
      </c>
      <c r="J30">
        <f t="shared" si="7"/>
        <v>2.9881347686701171E-2</v>
      </c>
    </row>
    <row r="31" spans="1:10">
      <c r="A31">
        <v>11.025</v>
      </c>
      <c r="B31" s="1">
        <v>32877000</v>
      </c>
      <c r="C31">
        <v>29.72</v>
      </c>
      <c r="E31" s="1">
        <f t="shared" si="0"/>
        <v>28496147.325406209</v>
      </c>
      <c r="F31">
        <f t="shared" si="1"/>
        <v>16937293.204027835</v>
      </c>
      <c r="G31">
        <f t="shared" si="5"/>
        <v>33149695.526059706</v>
      </c>
      <c r="H31">
        <f t="shared" si="6"/>
        <v>30.726036257059295</v>
      </c>
      <c r="I31">
        <f t="shared" si="7"/>
        <v>8.294416341506395E-3</v>
      </c>
      <c r="J31">
        <f t="shared" si="7"/>
        <v>3.3850479712627744E-2</v>
      </c>
    </row>
    <row r="32" spans="1:10">
      <c r="A32">
        <v>6.85</v>
      </c>
      <c r="B32" s="1">
        <v>28116000</v>
      </c>
      <c r="C32">
        <v>30.65</v>
      </c>
      <c r="E32" s="1">
        <f t="shared" si="0"/>
        <v>23050657.741046596</v>
      </c>
      <c r="F32">
        <f t="shared" si="1"/>
        <v>14935393.435202818</v>
      </c>
      <c r="G32">
        <f t="shared" si="5"/>
        <v>27466321.183572631</v>
      </c>
      <c r="H32">
        <f t="shared" si="6"/>
        <v>32.940729206705008</v>
      </c>
      <c r="I32">
        <f t="shared" si="7"/>
        <v>2.3107085518116684E-2</v>
      </c>
      <c r="J32">
        <f t="shared" si="7"/>
        <v>7.4738310169820868E-2</v>
      </c>
    </row>
    <row r="33" spans="1:10">
      <c r="A33">
        <v>4.2750000000000004</v>
      </c>
      <c r="B33" s="1">
        <v>23958000</v>
      </c>
      <c r="C33">
        <v>31.69</v>
      </c>
      <c r="E33" s="1">
        <f t="shared" si="0"/>
        <v>19000790.802390233</v>
      </c>
      <c r="F33">
        <f t="shared" si="1"/>
        <v>12325851.711534563</v>
      </c>
      <c r="G33">
        <f t="shared" si="5"/>
        <v>22648546.786293745</v>
      </c>
      <c r="H33">
        <f t="shared" si="6"/>
        <v>32.971556923844155</v>
      </c>
      <c r="I33">
        <f t="shared" si="7"/>
        <v>5.4656198919202564E-2</v>
      </c>
      <c r="J33">
        <f t="shared" si="7"/>
        <v>4.0440420443173031E-2</v>
      </c>
    </row>
    <row r="34" spans="1:10">
      <c r="A34">
        <v>2.6749999999999998</v>
      </c>
      <c r="B34" s="1">
        <v>20323000</v>
      </c>
      <c r="C34">
        <v>32.78</v>
      </c>
      <c r="E34" s="1">
        <f t="shared" si="0"/>
        <v>16286831.299300944</v>
      </c>
      <c r="F34">
        <f t="shared" si="1"/>
        <v>10317906.464293769</v>
      </c>
      <c r="G34">
        <f t="shared" si="5"/>
        <v>19280043.246263843</v>
      </c>
      <c r="H34">
        <f t="shared" si="6"/>
        <v>32.354757664438573</v>
      </c>
      <c r="I34">
        <f t="shared" si="7"/>
        <v>5.1319035267241894E-2</v>
      </c>
      <c r="J34">
        <f t="shared" si="7"/>
        <v>1.2972615483875178E-2</v>
      </c>
    </row>
    <row r="35" spans="1:10">
      <c r="A35">
        <v>1.66</v>
      </c>
      <c r="B35" s="1">
        <v>17135000</v>
      </c>
      <c r="C35">
        <v>33.869999999999997</v>
      </c>
      <c r="E35" s="1">
        <f t="shared" si="0"/>
        <v>13870517.739527773</v>
      </c>
      <c r="F35">
        <f t="shared" si="1"/>
        <v>9217278.0753977783</v>
      </c>
      <c r="G35">
        <f t="shared" si="5"/>
        <v>16653812.701053271</v>
      </c>
      <c r="H35">
        <f t="shared" si="6"/>
        <v>33.604952077029978</v>
      </c>
      <c r="I35">
        <f t="shared" si="7"/>
        <v>2.8082130081513213E-2</v>
      </c>
      <c r="J35">
        <f t="shared" si="7"/>
        <v>7.8254479766761021E-3</v>
      </c>
    </row>
    <row r="36" spans="1:10">
      <c r="A36">
        <v>1.0349999999999999</v>
      </c>
      <c r="B36" s="1">
        <v>14349000</v>
      </c>
      <c r="C36">
        <v>35.090000000000003</v>
      </c>
      <c r="E36" s="1">
        <f t="shared" si="0"/>
        <v>11202010.130701328</v>
      </c>
      <c r="F36">
        <f t="shared" si="1"/>
        <v>8390742.5477208979</v>
      </c>
      <c r="G36">
        <f t="shared" si="5"/>
        <v>13996056.28277012</v>
      </c>
      <c r="H36">
        <f t="shared" si="6"/>
        <v>36.834642458228991</v>
      </c>
      <c r="I36">
        <f t="shared" si="7"/>
        <v>2.4597095074909776E-2</v>
      </c>
      <c r="J36">
        <f t="shared" si="7"/>
        <v>4.9719078319435388E-2</v>
      </c>
    </row>
    <row r="37" spans="1:10">
      <c r="A37">
        <v>0.64500000000000002</v>
      </c>
      <c r="B37" s="1">
        <v>11928000</v>
      </c>
      <c r="C37">
        <v>36.39</v>
      </c>
      <c r="E37" s="1">
        <f t="shared" si="0"/>
        <v>8644026.5620504674</v>
      </c>
      <c r="F37">
        <f t="shared" si="1"/>
        <v>7140747.0733065745</v>
      </c>
      <c r="G37">
        <f t="shared" si="5"/>
        <v>11212023.188094575</v>
      </c>
      <c r="H37">
        <f t="shared" si="6"/>
        <v>39.55978410794004</v>
      </c>
      <c r="I37">
        <f t="shared" si="7"/>
        <v>6.0024883627215378E-2</v>
      </c>
      <c r="J37">
        <f t="shared" si="7"/>
        <v>8.7105911182743578E-2</v>
      </c>
    </row>
    <row r="38" spans="1:10">
      <c r="A38">
        <v>0.40250000000000002</v>
      </c>
      <c r="B38" s="1">
        <v>9893400</v>
      </c>
      <c r="C38">
        <v>37.72</v>
      </c>
      <c r="E38" s="1">
        <f t="shared" si="0"/>
        <v>6818631.0144307492</v>
      </c>
      <c r="F38">
        <f t="shared" si="1"/>
        <v>5696684.4318118049</v>
      </c>
      <c r="G38">
        <f t="shared" si="5"/>
        <v>8885152.9208339397</v>
      </c>
      <c r="H38">
        <f t="shared" si="6"/>
        <v>39.877362107286167</v>
      </c>
      <c r="I38">
        <f t="shared" si="7"/>
        <v>0.10191108002972288</v>
      </c>
      <c r="J38">
        <f t="shared" si="7"/>
        <v>5.7194117372379866E-2</v>
      </c>
    </row>
    <row r="39" spans="1:10">
      <c r="A39">
        <v>0.25</v>
      </c>
      <c r="B39" s="1">
        <v>8210800</v>
      </c>
      <c r="C39">
        <v>39.07</v>
      </c>
      <c r="E39" s="1">
        <f t="shared" si="0"/>
        <v>5622258.1392826308</v>
      </c>
      <c r="F39">
        <f t="shared" si="1"/>
        <v>4588337.1184244752</v>
      </c>
      <c r="G39">
        <f t="shared" si="5"/>
        <v>7256901.8249554411</v>
      </c>
      <c r="H39">
        <f t="shared" si="6"/>
        <v>39.217959324407786</v>
      </c>
      <c r="I39">
        <f t="shared" si="7"/>
        <v>0.11617603340046755</v>
      </c>
      <c r="J39">
        <f t="shared" si="7"/>
        <v>3.7870315947731289E-3</v>
      </c>
    </row>
    <row r="40" spans="1:10">
      <c r="A40">
        <v>50</v>
      </c>
      <c r="B40" s="1">
        <v>54475000</v>
      </c>
      <c r="C40">
        <v>28.24</v>
      </c>
      <c r="E40" s="1">
        <f t="shared" si="0"/>
        <v>45169785.518128462</v>
      </c>
      <c r="F40">
        <f t="shared" si="1"/>
        <v>23665854.68256576</v>
      </c>
      <c r="G40">
        <f t="shared" si="5"/>
        <v>50993942.793336228</v>
      </c>
      <c r="H40">
        <f t="shared" si="6"/>
        <v>27.651440411295852</v>
      </c>
      <c r="I40">
        <f t="shared" si="7"/>
        <v>6.3901922104887973E-2</v>
      </c>
      <c r="J40">
        <f t="shared" si="7"/>
        <v>2.0841345209070355E-2</v>
      </c>
    </row>
    <row r="41" spans="1:10">
      <c r="A41">
        <v>31.2</v>
      </c>
      <c r="B41" s="1">
        <v>46398000</v>
      </c>
      <c r="C41">
        <v>29.37</v>
      </c>
      <c r="E41" s="1">
        <f t="shared" si="0"/>
        <v>39486079.21772778</v>
      </c>
      <c r="F41">
        <f t="shared" si="1"/>
        <v>20088393.328011811</v>
      </c>
      <c r="G41">
        <f t="shared" si="5"/>
        <v>44302302.40619085</v>
      </c>
      <c r="H41">
        <f t="shared" si="6"/>
        <v>26.964544003190632</v>
      </c>
      <c r="I41">
        <f t="shared" si="7"/>
        <v>4.5167843308098414E-2</v>
      </c>
      <c r="J41">
        <f t="shared" si="7"/>
        <v>8.1901804453843E-2</v>
      </c>
    </row>
    <row r="42" spans="1:10">
      <c r="A42">
        <v>19.399999999999999</v>
      </c>
      <c r="B42" s="1">
        <v>39495000</v>
      </c>
      <c r="C42">
        <v>30.26</v>
      </c>
      <c r="E42" s="1">
        <f t="shared" si="0"/>
        <v>34809961.625100382</v>
      </c>
      <c r="F42">
        <f t="shared" si="1"/>
        <v>18195275.127225719</v>
      </c>
      <c r="G42">
        <f t="shared" si="5"/>
        <v>39278511.495427117</v>
      </c>
      <c r="H42">
        <f t="shared" si="6"/>
        <v>27.596208444142576</v>
      </c>
      <c r="I42">
        <f t="shared" si="7"/>
        <v>5.4814154848179071E-3</v>
      </c>
      <c r="J42">
        <f t="shared" si="7"/>
        <v>8.8030124119544792E-2</v>
      </c>
    </row>
    <row r="43" spans="1:10">
      <c r="A43">
        <v>12.1</v>
      </c>
      <c r="B43" s="1">
        <v>33589000</v>
      </c>
      <c r="C43">
        <v>31.11</v>
      </c>
      <c r="E43" s="1">
        <f t="shared" si="0"/>
        <v>29604142.527032699</v>
      </c>
      <c r="F43">
        <f t="shared" si="1"/>
        <v>17188803.117115442</v>
      </c>
      <c r="G43">
        <f t="shared" si="5"/>
        <v>34232443.783052117</v>
      </c>
      <c r="H43">
        <f t="shared" si="6"/>
        <v>30.140373811543888</v>
      </c>
      <c r="I43">
        <f t="shared" si="7"/>
        <v>1.9156384026083439E-2</v>
      </c>
      <c r="J43">
        <f t="shared" si="7"/>
        <v>3.1167669188560305E-2</v>
      </c>
    </row>
    <row r="44" spans="1:10">
      <c r="A44">
        <v>7.53</v>
      </c>
      <c r="B44" s="1">
        <v>28501000</v>
      </c>
      <c r="C44">
        <v>31.91</v>
      </c>
      <c r="E44" s="1">
        <f t="shared" si="0"/>
        <v>24056283.553890269</v>
      </c>
      <c r="F44">
        <f t="shared" si="1"/>
        <v>15422896.679398708</v>
      </c>
      <c r="G44">
        <f t="shared" si="5"/>
        <v>28575698.073863029</v>
      </c>
      <c r="H44">
        <f t="shared" si="6"/>
        <v>32.664629882070898</v>
      </c>
      <c r="I44">
        <f t="shared" si="7"/>
        <v>2.6208930866646603E-3</v>
      </c>
      <c r="J44">
        <f t="shared" si="7"/>
        <v>2.3648695771573101E-2</v>
      </c>
    </row>
    <row r="45" spans="1:10">
      <c r="A45">
        <v>4.6900000000000004</v>
      </c>
      <c r="B45" s="1">
        <v>24073000</v>
      </c>
      <c r="C45">
        <v>32.75</v>
      </c>
      <c r="E45" s="1">
        <f t="shared" si="0"/>
        <v>19668773.34914609</v>
      </c>
      <c r="F45">
        <f t="shared" si="1"/>
        <v>12823794.068071553</v>
      </c>
      <c r="G45">
        <f t="shared" si="5"/>
        <v>23479998.708696444</v>
      </c>
      <c r="H45">
        <f t="shared" si="6"/>
        <v>33.103847241465296</v>
      </c>
      <c r="I45">
        <f t="shared" si="7"/>
        <v>2.4633460362379279E-2</v>
      </c>
      <c r="J45">
        <f t="shared" si="7"/>
        <v>1.0804495922604452E-2</v>
      </c>
    </row>
    <row r="46" spans="1:10">
      <c r="A46">
        <v>2.92</v>
      </c>
      <c r="B46" s="1">
        <v>20260000</v>
      </c>
      <c r="C46">
        <v>33.659999999999997</v>
      </c>
      <c r="E46" s="1">
        <f t="shared" si="0"/>
        <v>16737260.990867967</v>
      </c>
      <c r="F46">
        <f t="shared" si="1"/>
        <v>10616750.236954762</v>
      </c>
      <c r="G46">
        <f t="shared" si="5"/>
        <v>19820476.560121089</v>
      </c>
      <c r="H46">
        <f t="shared" si="6"/>
        <v>32.387702197886846</v>
      </c>
      <c r="I46">
        <f t="shared" si="7"/>
        <v>2.1694148069047917E-2</v>
      </c>
      <c r="J46">
        <f t="shared" si="7"/>
        <v>3.7798508678346734E-2</v>
      </c>
    </row>
    <row r="47" spans="1:10">
      <c r="A47">
        <v>1.82</v>
      </c>
      <c r="B47" s="1">
        <v>16966000</v>
      </c>
      <c r="C47">
        <v>34.56</v>
      </c>
      <c r="E47" s="1">
        <f t="shared" si="0"/>
        <v>14352610.588851713</v>
      </c>
      <c r="F47">
        <f t="shared" si="1"/>
        <v>9378797.5375455469</v>
      </c>
      <c r="G47">
        <f t="shared" si="5"/>
        <v>17145240.563068479</v>
      </c>
      <c r="H47">
        <f t="shared" si="6"/>
        <v>33.162843856534032</v>
      </c>
      <c r="I47">
        <f t="shared" si="7"/>
        <v>1.0564691917274507E-2</v>
      </c>
      <c r="J47">
        <f t="shared" si="7"/>
        <v>4.0426971743807015E-2</v>
      </c>
    </row>
    <row r="48" spans="1:10">
      <c r="A48">
        <v>1.1299999999999999</v>
      </c>
      <c r="B48" s="1">
        <v>14123000</v>
      </c>
      <c r="C48">
        <v>35.590000000000003</v>
      </c>
      <c r="E48" s="1">
        <f t="shared" si="0"/>
        <v>11712819.717735372</v>
      </c>
      <c r="F48">
        <f t="shared" si="1"/>
        <v>8566457.583153883</v>
      </c>
      <c r="G48">
        <f t="shared" si="5"/>
        <v>14511179.871538537</v>
      </c>
      <c r="H48">
        <f t="shared" si="6"/>
        <v>36.180785466458005</v>
      </c>
      <c r="I48">
        <f t="shared" si="7"/>
        <v>2.7485652590705702E-2</v>
      </c>
      <c r="J48">
        <f t="shared" si="7"/>
        <v>1.6599760226411953E-2</v>
      </c>
    </row>
    <row r="49" spans="1:10">
      <c r="A49">
        <v>0.70699999999999996</v>
      </c>
      <c r="B49" s="1">
        <v>11714000</v>
      </c>
      <c r="C49">
        <v>36.659999999999997</v>
      </c>
      <c r="E49" s="1">
        <f t="shared" si="0"/>
        <v>9094512.7333390601</v>
      </c>
      <c r="F49">
        <f t="shared" si="1"/>
        <v>7417662.4325101441</v>
      </c>
      <c r="G49">
        <f t="shared" si="5"/>
        <v>11735922.538068261</v>
      </c>
      <c r="H49">
        <f t="shared" si="6"/>
        <v>39.201357611428847</v>
      </c>
      <c r="I49">
        <f t="shared" si="7"/>
        <v>1.8714818224569744E-3</v>
      </c>
      <c r="J49">
        <f t="shared" si="7"/>
        <v>6.9322357103896629E-2</v>
      </c>
    </row>
    <row r="50" spans="1:10">
      <c r="A50">
        <v>0.441</v>
      </c>
      <c r="B50" s="1">
        <v>9679900</v>
      </c>
      <c r="C50">
        <v>37.71</v>
      </c>
      <c r="E50" s="1">
        <f t="shared" si="0"/>
        <v>7110122.7832268206</v>
      </c>
      <c r="F50">
        <f t="shared" si="1"/>
        <v>5962160.8255187869</v>
      </c>
      <c r="G50">
        <f t="shared" si="5"/>
        <v>9279073.6446000878</v>
      </c>
      <c r="H50">
        <f t="shared" si="6"/>
        <v>39.981360593488873</v>
      </c>
      <c r="I50">
        <f t="shared" si="7"/>
        <v>4.1408109112688378E-2</v>
      </c>
      <c r="J50">
        <f t="shared" si="7"/>
        <v>6.0232314863136349E-2</v>
      </c>
    </row>
    <row r="51" spans="1:10">
      <c r="A51">
        <v>0.27400000000000002</v>
      </c>
      <c r="B51" s="1">
        <v>7945200</v>
      </c>
      <c r="C51">
        <v>38.880000000000003</v>
      </c>
      <c r="E51" s="1">
        <f t="shared" si="0"/>
        <v>5824028.7893046709</v>
      </c>
      <c r="F51">
        <f t="shared" si="1"/>
        <v>4761982.3273636773</v>
      </c>
      <c r="G51">
        <f t="shared" si="5"/>
        <v>7523017.1490415735</v>
      </c>
      <c r="H51">
        <f t="shared" si="6"/>
        <v>39.270944457027127</v>
      </c>
      <c r="I51">
        <f t="shared" si="7"/>
        <v>5.3136843749487302E-2</v>
      </c>
      <c r="J51">
        <f t="shared" si="7"/>
        <v>1.005515578773469E-2</v>
      </c>
    </row>
    <row r="52" spans="1:10">
      <c r="A52">
        <v>0.17100000000000001</v>
      </c>
      <c r="B52" s="1">
        <v>6489300</v>
      </c>
      <c r="C52">
        <v>40.11</v>
      </c>
      <c r="E52" s="1">
        <f t="shared" si="0"/>
        <v>4818730.4773147674</v>
      </c>
      <c r="F52">
        <f t="shared" si="1"/>
        <v>4039828.4757859102</v>
      </c>
      <c r="G52">
        <f t="shared" si="5"/>
        <v>6288113.9880549973</v>
      </c>
      <c r="H52">
        <f t="shared" si="6"/>
        <v>39.975105851556492</v>
      </c>
      <c r="I52">
        <f t="shared" si="7"/>
        <v>3.1002729407640688E-2</v>
      </c>
      <c r="J52">
        <f t="shared" si="7"/>
        <v>3.3631051718650547E-3</v>
      </c>
    </row>
    <row r="53" spans="1:10">
      <c r="A53">
        <v>0.107</v>
      </c>
      <c r="B53" s="1">
        <v>5257600</v>
      </c>
      <c r="C53">
        <v>41.43</v>
      </c>
      <c r="E53" s="1">
        <f t="shared" si="0"/>
        <v>3772677.5781774824</v>
      </c>
      <c r="F53">
        <f t="shared" si="1"/>
        <v>3530320.0463783341</v>
      </c>
      <c r="G53">
        <f t="shared" si="5"/>
        <v>5166841.9502384467</v>
      </c>
      <c r="H53">
        <f t="shared" si="6"/>
        <v>43.099277837531794</v>
      </c>
      <c r="I53">
        <f t="shared" si="7"/>
        <v>1.7262258399565068E-2</v>
      </c>
      <c r="J53">
        <f t="shared" si="7"/>
        <v>4.0291523956837903E-2</v>
      </c>
    </row>
    <row r="54" spans="1:10">
      <c r="A54">
        <v>6.6400000000000001E-2</v>
      </c>
      <c r="B54" s="1">
        <v>4232300</v>
      </c>
      <c r="C54">
        <v>42.78</v>
      </c>
      <c r="E54" s="1">
        <f t="shared" si="0"/>
        <v>2760058.3168023634</v>
      </c>
      <c r="F54">
        <f t="shared" si="1"/>
        <v>2915957.2119111586</v>
      </c>
      <c r="G54">
        <f t="shared" si="5"/>
        <v>4015062.6861665053</v>
      </c>
      <c r="H54">
        <f t="shared" si="6"/>
        <v>46.573304991460468</v>
      </c>
      <c r="I54">
        <f t="shared" si="7"/>
        <v>5.1328429892374045E-2</v>
      </c>
      <c r="J54">
        <f t="shared" si="7"/>
        <v>8.8670055901366673E-2</v>
      </c>
    </row>
    <row r="55" spans="1:10">
      <c r="A55">
        <v>4.1399999999999999E-2</v>
      </c>
      <c r="B55" s="1">
        <v>3374600</v>
      </c>
      <c r="C55">
        <v>44.21</v>
      </c>
      <c r="E55" s="1">
        <f t="shared" si="0"/>
        <v>2046089.3842007266</v>
      </c>
      <c r="F55">
        <f t="shared" si="1"/>
        <v>2251263.095977535</v>
      </c>
      <c r="G55">
        <f t="shared" si="5"/>
        <v>3042148.4670293895</v>
      </c>
      <c r="H55">
        <f t="shared" si="6"/>
        <v>47.733466169432418</v>
      </c>
      <c r="I55">
        <f t="shared" si="7"/>
        <v>9.8515833867898583E-2</v>
      </c>
      <c r="J55">
        <f t="shared" si="7"/>
        <v>7.9698397860945874E-2</v>
      </c>
    </row>
    <row r="56" spans="1:10">
      <c r="A56">
        <v>2.58E-2</v>
      </c>
      <c r="B56" s="1">
        <v>2664000</v>
      </c>
      <c r="C56">
        <v>45.73</v>
      </c>
      <c r="E56" s="1">
        <f t="shared" si="0"/>
        <v>1606238.1855451928</v>
      </c>
      <c r="F56">
        <f t="shared" si="1"/>
        <v>1726359.4829184376</v>
      </c>
      <c r="G56">
        <f t="shared" si="5"/>
        <v>2358032.691241987</v>
      </c>
      <c r="H56">
        <f t="shared" si="6"/>
        <v>47.064295132501648</v>
      </c>
      <c r="I56">
        <f t="shared" si="7"/>
        <v>0.11485259337763248</v>
      </c>
      <c r="J56">
        <f t="shared" si="7"/>
        <v>2.9177676197280813E-2</v>
      </c>
    </row>
    <row r="57" spans="1:10">
      <c r="A57">
        <v>1.61E-2</v>
      </c>
      <c r="B57" s="1">
        <v>2093300</v>
      </c>
      <c r="C57">
        <v>47.27</v>
      </c>
      <c r="E57" s="1">
        <f t="shared" si="0"/>
        <v>1277217.137804246</v>
      </c>
      <c r="F57">
        <f t="shared" si="1"/>
        <v>1391759.9415146399</v>
      </c>
      <c r="G57">
        <f t="shared" si="5"/>
        <v>1888988.976120746</v>
      </c>
      <c r="H57">
        <f t="shared" si="6"/>
        <v>47.457418820926051</v>
      </c>
      <c r="I57">
        <f t="shared" si="7"/>
        <v>9.760236176336598E-2</v>
      </c>
      <c r="J57">
        <f t="shared" si="7"/>
        <v>3.9648576459921326E-3</v>
      </c>
    </row>
    <row r="58" spans="1:10">
      <c r="A58">
        <v>0.01</v>
      </c>
      <c r="B58" s="1">
        <v>1641600</v>
      </c>
      <c r="C58">
        <v>48.81</v>
      </c>
      <c r="E58" s="1">
        <f t="shared" si="0"/>
        <v>951220.44469309086</v>
      </c>
      <c r="F58">
        <f t="shared" si="1"/>
        <v>1148126.5088779235</v>
      </c>
      <c r="G58">
        <f t="shared" si="5"/>
        <v>1490977.8049288092</v>
      </c>
      <c r="H58">
        <f t="shared" si="6"/>
        <v>50.358321810659305</v>
      </c>
      <c r="I58">
        <f t="shared" si="7"/>
        <v>9.1753286471241979E-2</v>
      </c>
      <c r="J58">
        <f t="shared" si="7"/>
        <v>3.1721405668086518E-2</v>
      </c>
    </row>
    <row r="59" spans="1:10">
      <c r="A59">
        <v>2.5</v>
      </c>
      <c r="B59" s="1">
        <v>19613000</v>
      </c>
      <c r="C59">
        <v>35.119999999999997</v>
      </c>
      <c r="E59" s="1">
        <f t="shared" si="0"/>
        <v>15946772.75623549</v>
      </c>
      <c r="F59">
        <f t="shared" si="1"/>
        <v>10111431.246653059</v>
      </c>
      <c r="G59">
        <f t="shared" si="5"/>
        <v>18882282.785585176</v>
      </c>
      <c r="H59">
        <f t="shared" si="6"/>
        <v>32.377714490423017</v>
      </c>
      <c r="I59">
        <f t="shared" si="7"/>
        <v>3.7256779402173243E-2</v>
      </c>
      <c r="J59">
        <f t="shared" si="7"/>
        <v>7.8083300386588284E-2</v>
      </c>
    </row>
    <row r="60" spans="1:10">
      <c r="A60">
        <v>1.56</v>
      </c>
      <c r="B60" s="1">
        <v>16161000</v>
      </c>
      <c r="C60">
        <v>36.770000000000003</v>
      </c>
      <c r="E60" s="1">
        <f t="shared" si="0"/>
        <v>13536966.443973247</v>
      </c>
      <c r="F60">
        <f t="shared" si="1"/>
        <v>9114350.4675826579</v>
      </c>
      <c r="G60">
        <f t="shared" si="5"/>
        <v>16319339.599113131</v>
      </c>
      <c r="H60">
        <f t="shared" si="6"/>
        <v>33.952123139842961</v>
      </c>
      <c r="I60">
        <f t="shared" si="7"/>
        <v>9.7976362300062469E-3</v>
      </c>
      <c r="J60">
        <f t="shared" si="7"/>
        <v>7.6635215125293504E-2</v>
      </c>
    </row>
    <row r="61" spans="1:10">
      <c r="A61">
        <v>0.97</v>
      </c>
      <c r="B61" s="1">
        <v>13232000</v>
      </c>
      <c r="C61">
        <v>38.01</v>
      </c>
      <c r="E61" s="1">
        <f t="shared" si="0"/>
        <v>10826440.694339132</v>
      </c>
      <c r="F61">
        <f t="shared" si="1"/>
        <v>8249471.5638100924</v>
      </c>
      <c r="G61">
        <f t="shared" si="5"/>
        <v>13611230.627322193</v>
      </c>
      <c r="H61">
        <f t="shared" si="6"/>
        <v>37.306475745212758</v>
      </c>
      <c r="I61">
        <f t="shared" si="7"/>
        <v>2.8660113914917868E-2</v>
      </c>
      <c r="J61">
        <f t="shared" si="7"/>
        <v>1.8508925408767168E-2</v>
      </c>
    </row>
    <row r="62" spans="1:10">
      <c r="A62">
        <v>0.60499999999999998</v>
      </c>
      <c r="B62" s="1">
        <v>10794000</v>
      </c>
      <c r="C62">
        <v>39.08</v>
      </c>
      <c r="E62" s="1">
        <f t="shared" si="0"/>
        <v>8347649.1000707895</v>
      </c>
      <c r="F62">
        <f t="shared" si="1"/>
        <v>6942342.9487418458</v>
      </c>
      <c r="G62">
        <f t="shared" si="5"/>
        <v>10857226.677004505</v>
      </c>
      <c r="H62">
        <f t="shared" si="6"/>
        <v>39.748687360143791</v>
      </c>
      <c r="I62">
        <f t="shared" si="7"/>
        <v>5.8575761538359229E-3</v>
      </c>
      <c r="J62">
        <f t="shared" si="7"/>
        <v>1.7110730812277184E-2</v>
      </c>
    </row>
    <row r="63" spans="1:10">
      <c r="A63">
        <v>0.3765</v>
      </c>
      <c r="B63" s="1">
        <v>8768600</v>
      </c>
      <c r="C63">
        <v>40.119999999999997</v>
      </c>
      <c r="E63" s="1">
        <f t="shared" si="0"/>
        <v>6621594.3379857745</v>
      </c>
      <c r="F63">
        <f t="shared" si="1"/>
        <v>5511734.0746758925</v>
      </c>
      <c r="G63">
        <f t="shared" si="5"/>
        <v>8615377.1877259426</v>
      </c>
      <c r="H63">
        <f t="shared" si="6"/>
        <v>39.773582674990855</v>
      </c>
      <c r="I63">
        <f t="shared" si="7"/>
        <v>1.747403374245118E-2</v>
      </c>
      <c r="J63">
        <f t="shared" si="7"/>
        <v>8.6345295366186941E-3</v>
      </c>
    </row>
    <row r="64" spans="1:10">
      <c r="A64">
        <v>0.23449999999999999</v>
      </c>
      <c r="B64" s="1">
        <v>7083800</v>
      </c>
      <c r="C64">
        <v>41.17</v>
      </c>
      <c r="E64" s="1">
        <f t="shared" si="0"/>
        <v>5485150.7316070963</v>
      </c>
      <c r="F64">
        <f t="shared" si="1"/>
        <v>4477898.2803577501</v>
      </c>
      <c r="G64">
        <f t="shared" si="5"/>
        <v>7080851.0475564133</v>
      </c>
      <c r="H64">
        <f t="shared" si="6"/>
        <v>39.227079533747137</v>
      </c>
      <c r="I64">
        <f t="shared" si="7"/>
        <v>4.1629527140611851E-4</v>
      </c>
      <c r="J64">
        <f t="shared" si="7"/>
        <v>4.719262730757505E-2</v>
      </c>
    </row>
    <row r="65" spans="1:10">
      <c r="A65">
        <v>0.14599999999999999</v>
      </c>
      <c r="B65" s="1">
        <v>5701200</v>
      </c>
      <c r="C65">
        <v>42.26</v>
      </c>
      <c r="E65" s="1">
        <f t="shared" si="0"/>
        <v>4474920.5566390716</v>
      </c>
      <c r="F65">
        <f t="shared" si="1"/>
        <v>3864119.9831788871</v>
      </c>
      <c r="G65">
        <f t="shared" si="5"/>
        <v>5912388.4541387623</v>
      </c>
      <c r="H65">
        <f t="shared" si="6"/>
        <v>40.810799707564215</v>
      </c>
      <c r="I65">
        <f t="shared" si="7"/>
        <v>3.7042807503466342E-2</v>
      </c>
      <c r="J65">
        <f t="shared" si="7"/>
        <v>3.4292482073728904E-2</v>
      </c>
    </row>
    <row r="66" spans="1:10">
      <c r="A66">
        <v>9.0999999999999998E-2</v>
      </c>
      <c r="B66" s="1">
        <v>4563900</v>
      </c>
      <c r="C66">
        <v>43.39</v>
      </c>
      <c r="E66" s="1">
        <f t="shared" ref="E66:E96" si="8">($M$1*A66^2*$O$1^2)/(1+A66^2*$O$1^2)+($M$2*A66^2*$O$2^2)/(1+A66^2*$O$2^2)+($M$3*A66^2*$O$3^2)/(1+A66^2*$O$3^2)+($M$4*A66^2*$O$4^2)/(1+A66^2*$O$4^2)+($M$5*A66^2*$O$5^2)/(1+A66^2*$O$5^2)+($M$6*A66^2*$O$6^2)/(1+A66^2*$O$6^2)+($M$7*A66^2*$O$7^2)/(1+A66^2*$O$7^2)+($M$8*A66^2*$O$8^2)/(1+A66^2*$O$8^2)+($M$9*A66^2*$O$9^2)/(1+A66^2*$O$9^2)+($M$10*A66^2*$O$10^2)/(1+A66^2*$O$10^2)</f>
        <v>3408319.8545472771</v>
      </c>
      <c r="F66">
        <f t="shared" ref="F66:F96" si="9">($M$1*A66*$O$1)/(1+A66^2*$O$1^2)+($M$2*A66*$O$2)/(1+A66^2*$O$2^2)+($M$3*A66*$O$3)/(1+A66^2*$O$3^2)+($M$4*A66*$O$4)/(1+A66^2*$O$4^2)+($M$5*A66*$O$5)/(1+A66^2*$O$5^2)+($M$6*A66*$O$6)/(1+A66^2*$O$6^2)+($M$7*A66*$O$7)/(1+A66^2*$O$7^2)+($M$8*A66*$O$8)/(1+A66^2*$O$8^2)+($M$9*A66*$O$9)/(1+A66^2*$O$9^2)+($M$10*A66*$O$10)/(1+A66^2*$O$10^2)</f>
        <v>3338860.8930898076</v>
      </c>
      <c r="G66">
        <f t="shared" si="5"/>
        <v>4771230.0609282758</v>
      </c>
      <c r="H66">
        <f t="shared" si="6"/>
        <v>44.410188504972474</v>
      </c>
      <c r="I66">
        <f t="shared" si="7"/>
        <v>4.5428265502810275E-2</v>
      </c>
      <c r="J66">
        <f t="shared" si="7"/>
        <v>2.3512065106533156E-2</v>
      </c>
    </row>
    <row r="67" spans="1:10">
      <c r="A67">
        <v>5.6500000000000002E-2</v>
      </c>
      <c r="B67" s="1">
        <v>3631700</v>
      </c>
      <c r="C67">
        <v>44.57</v>
      </c>
      <c r="E67" s="1">
        <f t="shared" si="8"/>
        <v>2478308.1768898806</v>
      </c>
      <c r="F67">
        <f t="shared" si="9"/>
        <v>2684092.7004500842</v>
      </c>
      <c r="G67">
        <f t="shared" ref="G67:G96" si="10">(E67^2+F67^2)^0.5</f>
        <v>3653267.7214034926</v>
      </c>
      <c r="H67">
        <f t="shared" ref="H67:H96" si="11">DEGREES(ATAN(F67/E67))</f>
        <v>47.282725782910759</v>
      </c>
      <c r="I67">
        <f t="shared" ref="I67:J96" si="12">ABS((G67-B67)/B67)</f>
        <v>5.9387398197793357E-3</v>
      </c>
      <c r="J67">
        <f t="shared" si="12"/>
        <v>6.0864388218774046E-2</v>
      </c>
    </row>
    <row r="68" spans="1:10">
      <c r="A68">
        <v>3.5349999999999999E-2</v>
      </c>
      <c r="B68" s="1">
        <v>2874000</v>
      </c>
      <c r="C68">
        <v>45.81</v>
      </c>
      <c r="E68" s="1">
        <f t="shared" si="8"/>
        <v>1876128.0952764521</v>
      </c>
      <c r="F68">
        <f t="shared" si="9"/>
        <v>2053802.9954041536</v>
      </c>
      <c r="G68">
        <f t="shared" si="10"/>
        <v>2781719.4994852953</v>
      </c>
      <c r="H68">
        <f t="shared" si="11"/>
        <v>47.588619024445322</v>
      </c>
      <c r="I68">
        <f t="shared" si="12"/>
        <v>3.2108733651602203E-2</v>
      </c>
      <c r="J68">
        <f t="shared" si="12"/>
        <v>3.8825999223866391E-2</v>
      </c>
    </row>
    <row r="69" spans="1:10">
      <c r="A69">
        <v>2.205E-2</v>
      </c>
      <c r="B69" s="1">
        <v>2258500</v>
      </c>
      <c r="C69">
        <v>47.08</v>
      </c>
      <c r="E69" s="1">
        <f t="shared" si="8"/>
        <v>1492234.5169554499</v>
      </c>
      <c r="F69">
        <f t="shared" si="9"/>
        <v>1596810.14140349</v>
      </c>
      <c r="G69">
        <f t="shared" si="10"/>
        <v>2185535.7423941386</v>
      </c>
      <c r="H69">
        <f t="shared" si="11"/>
        <v>46.938934254206323</v>
      </c>
      <c r="I69">
        <f t="shared" si="12"/>
        <v>3.2306512112402659E-2</v>
      </c>
      <c r="J69">
        <f t="shared" si="12"/>
        <v>2.9962987636719422E-3</v>
      </c>
    </row>
    <row r="70" spans="1:10">
      <c r="A70">
        <v>1.37E-2</v>
      </c>
      <c r="B70" s="1">
        <v>1762000</v>
      </c>
      <c r="C70">
        <v>48.41</v>
      </c>
      <c r="E70" s="1">
        <f t="shared" si="8"/>
        <v>1167021.3485068616</v>
      </c>
      <c r="F70">
        <f t="shared" si="9"/>
        <v>1305122.3237882373</v>
      </c>
      <c r="G70">
        <f t="shared" si="10"/>
        <v>1750794.993116322</v>
      </c>
      <c r="H70">
        <f t="shared" si="11"/>
        <v>48.197381954443877</v>
      </c>
      <c r="I70">
        <f t="shared" si="12"/>
        <v>6.3592547580465534E-3</v>
      </c>
      <c r="J70">
        <f t="shared" si="12"/>
        <v>4.3920273818657254E-3</v>
      </c>
    </row>
    <row r="71" spans="1:10">
      <c r="A71">
        <v>8.5500000000000003E-3</v>
      </c>
      <c r="B71" s="1">
        <v>1364800</v>
      </c>
      <c r="C71">
        <v>49.78</v>
      </c>
      <c r="E71" s="1">
        <f t="shared" si="8"/>
        <v>847938.55374323891</v>
      </c>
      <c r="F71">
        <f t="shared" si="9"/>
        <v>1069263.5273157479</v>
      </c>
      <c r="G71">
        <f t="shared" si="10"/>
        <v>1364670.0266994548</v>
      </c>
      <c r="H71">
        <f t="shared" si="11"/>
        <v>51.585169599375718</v>
      </c>
      <c r="I71">
        <f t="shared" si="12"/>
        <v>9.5232488676174937E-5</v>
      </c>
      <c r="J71">
        <f t="shared" si="12"/>
        <v>3.6262948962951312E-2</v>
      </c>
    </row>
    <row r="72" spans="1:10">
      <c r="A72">
        <v>5.3499999999999997E-3</v>
      </c>
      <c r="B72" s="1">
        <v>1050700</v>
      </c>
      <c r="C72">
        <v>51.22</v>
      </c>
      <c r="E72" s="1">
        <f t="shared" si="8"/>
        <v>589263.81781747134</v>
      </c>
      <c r="F72">
        <f t="shared" si="9"/>
        <v>826119.18373686762</v>
      </c>
      <c r="G72">
        <f t="shared" si="10"/>
        <v>1014743.6881926837</v>
      </c>
      <c r="H72">
        <f t="shared" si="11"/>
        <v>54.50005834208546</v>
      </c>
      <c r="I72">
        <f t="shared" si="12"/>
        <v>3.4221292288299482E-2</v>
      </c>
      <c r="J72">
        <f t="shared" si="12"/>
        <v>6.403862440619798E-2</v>
      </c>
    </row>
    <row r="73" spans="1:10">
      <c r="A73">
        <v>3.32E-3</v>
      </c>
      <c r="B73">
        <v>800710</v>
      </c>
      <c r="C73">
        <v>52.7</v>
      </c>
      <c r="E73" s="1">
        <f t="shared" si="8"/>
        <v>423437.49011539354</v>
      </c>
      <c r="F73">
        <f t="shared" si="9"/>
        <v>607190.40512125322</v>
      </c>
      <c r="G73">
        <f t="shared" si="10"/>
        <v>740256.37187837542</v>
      </c>
      <c r="H73">
        <f t="shared" si="11"/>
        <v>55.109166692629437</v>
      </c>
      <c r="I73">
        <f t="shared" si="12"/>
        <v>7.5500028876402919E-2</v>
      </c>
      <c r="J73">
        <f t="shared" si="12"/>
        <v>4.5714738000558509E-2</v>
      </c>
    </row>
    <row r="74" spans="1:10">
      <c r="A74">
        <v>2.0699999999999998E-3</v>
      </c>
      <c r="B74">
        <v>604700</v>
      </c>
      <c r="C74">
        <v>54.25</v>
      </c>
      <c r="E74" s="1">
        <f t="shared" si="8"/>
        <v>322827.39931724401</v>
      </c>
      <c r="F74">
        <f t="shared" si="9"/>
        <v>454810.30419950152</v>
      </c>
      <c r="G74">
        <f t="shared" si="10"/>
        <v>557736.44542559562</v>
      </c>
      <c r="H74">
        <f t="shared" si="11"/>
        <v>54.632612371065065</v>
      </c>
      <c r="I74">
        <f t="shared" si="12"/>
        <v>7.7664221224416033E-2</v>
      </c>
      <c r="J74">
        <f t="shared" si="12"/>
        <v>7.0527626002776928E-3</v>
      </c>
    </row>
    <row r="75" spans="1:10">
      <c r="A75">
        <v>1.2899999999999999E-3</v>
      </c>
      <c r="B75">
        <v>451500</v>
      </c>
      <c r="C75">
        <v>55.86</v>
      </c>
      <c r="E75" s="1">
        <f t="shared" si="8"/>
        <v>240975.92852401652</v>
      </c>
      <c r="F75">
        <f t="shared" si="9"/>
        <v>355648.23706178699</v>
      </c>
      <c r="G75">
        <f t="shared" si="10"/>
        <v>429598.72748085385</v>
      </c>
      <c r="H75">
        <f t="shared" si="11"/>
        <v>55.879682615236561</v>
      </c>
      <c r="I75">
        <f t="shared" si="12"/>
        <v>4.8507801814277191E-2</v>
      </c>
      <c r="J75">
        <f t="shared" si="12"/>
        <v>3.5235616248767768E-4</v>
      </c>
    </row>
    <row r="76" spans="1:10">
      <c r="A76" s="1">
        <v>8.0500000000000005E-4</v>
      </c>
      <c r="B76">
        <v>335600</v>
      </c>
      <c r="C76">
        <v>57.5</v>
      </c>
      <c r="E76" s="1">
        <f t="shared" si="8"/>
        <v>164399.53483257181</v>
      </c>
      <c r="F76">
        <f t="shared" si="9"/>
        <v>277540.32612277649</v>
      </c>
      <c r="G76">
        <f t="shared" si="10"/>
        <v>322576.87405873212</v>
      </c>
      <c r="H76">
        <f t="shared" si="11"/>
        <v>59.359845970635909</v>
      </c>
      <c r="I76">
        <f t="shared" si="12"/>
        <v>3.8805500420941233E-2</v>
      </c>
      <c r="J76">
        <f t="shared" si="12"/>
        <v>3.2345147315407122E-2</v>
      </c>
    </row>
    <row r="77" spans="1:10">
      <c r="A77" s="1">
        <v>5.0000000000000001E-4</v>
      </c>
      <c r="B77">
        <v>249600</v>
      </c>
      <c r="C77">
        <v>59.16</v>
      </c>
      <c r="E77" s="1">
        <f t="shared" si="8"/>
        <v>105132.6533621969</v>
      </c>
      <c r="F77">
        <f t="shared" si="9"/>
        <v>204164.08807740058</v>
      </c>
      <c r="G77">
        <f t="shared" si="10"/>
        <v>229642.87418392158</v>
      </c>
      <c r="H77">
        <f t="shared" si="11"/>
        <v>62.754161493132642</v>
      </c>
      <c r="I77">
        <f t="shared" si="12"/>
        <v>7.9956433558006496E-2</v>
      </c>
    </row>
    <row r="78" spans="1:10">
      <c r="A78">
        <v>0.2</v>
      </c>
      <c r="B78" s="1">
        <v>5861400</v>
      </c>
      <c r="C78">
        <v>46.41</v>
      </c>
      <c r="E78" s="1">
        <f t="shared" si="8"/>
        <v>5150181.2698453981</v>
      </c>
      <c r="F78">
        <f t="shared" si="9"/>
        <v>4237769.5040973034</v>
      </c>
      <c r="G78">
        <f t="shared" si="10"/>
        <v>6669562.0157641135</v>
      </c>
      <c r="H78">
        <f t="shared" si="11"/>
        <v>39.448877048501537</v>
      </c>
      <c r="I78">
        <f t="shared" si="12"/>
        <v>0.13787866648993646</v>
      </c>
    </row>
    <row r="79" spans="1:10">
      <c r="A79">
        <v>0.12479999999999999</v>
      </c>
      <c r="B79" s="1">
        <v>4986500</v>
      </c>
      <c r="C79">
        <v>46.02</v>
      </c>
      <c r="E79" s="1">
        <f t="shared" si="8"/>
        <v>4123102.7460915814</v>
      </c>
      <c r="F79">
        <f t="shared" si="9"/>
        <v>3698114.8792218748</v>
      </c>
      <c r="G79">
        <f t="shared" si="10"/>
        <v>5538594.5793811409</v>
      </c>
      <c r="H79">
        <f t="shared" si="11"/>
        <v>41.889731320229274</v>
      </c>
      <c r="I79">
        <f t="shared" si="12"/>
        <v>0.11071785408225025</v>
      </c>
      <c r="J79">
        <f t="shared" si="12"/>
        <v>8.9749428069768128E-2</v>
      </c>
    </row>
    <row r="80" spans="1:10">
      <c r="A80">
        <v>7.7600000000000002E-2</v>
      </c>
      <c r="B80" s="1">
        <v>4020700</v>
      </c>
      <c r="C80">
        <v>46.72</v>
      </c>
      <c r="E80" s="1">
        <f t="shared" si="8"/>
        <v>3066915.3728093589</v>
      </c>
      <c r="F80">
        <f t="shared" si="9"/>
        <v>3132455.9620176954</v>
      </c>
      <c r="G80">
        <f t="shared" si="10"/>
        <v>4383862.4816427091</v>
      </c>
      <c r="H80">
        <f t="shared" si="11"/>
        <v>45.605716136163657</v>
      </c>
      <c r="I80">
        <f t="shared" si="12"/>
        <v>9.0323197861742754E-2</v>
      </c>
      <c r="J80">
        <f t="shared" si="12"/>
        <v>2.38502539348532E-2</v>
      </c>
    </row>
    <row r="81" spans="1:10">
      <c r="A81">
        <v>4.8399999999999999E-2</v>
      </c>
      <c r="B81" s="1">
        <v>3171200</v>
      </c>
      <c r="C81">
        <v>47.56</v>
      </c>
      <c r="E81" s="1">
        <f t="shared" si="8"/>
        <v>2245532.547842497</v>
      </c>
      <c r="F81">
        <f t="shared" si="9"/>
        <v>2463598.0341602471</v>
      </c>
      <c r="G81">
        <f t="shared" si="10"/>
        <v>3333426.419967636</v>
      </c>
      <c r="H81">
        <f t="shared" si="11"/>
        <v>47.651298934493894</v>
      </c>
      <c r="I81">
        <f t="shared" si="12"/>
        <v>5.1156161695142532E-2</v>
      </c>
      <c r="J81">
        <f t="shared" si="12"/>
        <v>1.9196580002920972E-3</v>
      </c>
    </row>
    <row r="82" spans="1:10">
      <c r="A82">
        <v>3.0120000000000001E-2</v>
      </c>
      <c r="B82" s="1">
        <v>2475300</v>
      </c>
      <c r="C82">
        <v>48.58</v>
      </c>
      <c r="E82" s="1">
        <f t="shared" si="8"/>
        <v>1729811.3197788461</v>
      </c>
      <c r="F82">
        <f t="shared" si="9"/>
        <v>1875779.4371371802</v>
      </c>
      <c r="G82">
        <f t="shared" si="10"/>
        <v>2551626.0891481945</v>
      </c>
      <c r="H82">
        <f t="shared" si="11"/>
        <v>47.318286545788055</v>
      </c>
      <c r="I82">
        <f t="shared" si="12"/>
        <v>3.0835086312040773E-2</v>
      </c>
      <c r="J82">
        <f t="shared" si="12"/>
        <v>2.597187019785803E-2</v>
      </c>
    </row>
    <row r="83" spans="1:10">
      <c r="A83">
        <v>1.8759999999999999E-2</v>
      </c>
      <c r="B83" s="1">
        <v>1917900</v>
      </c>
      <c r="C83">
        <v>49.68</v>
      </c>
      <c r="E83" s="1">
        <f t="shared" si="8"/>
        <v>1380955.7165463208</v>
      </c>
      <c r="F83">
        <f t="shared" si="9"/>
        <v>1483813.529448844</v>
      </c>
      <c r="G83">
        <f t="shared" si="10"/>
        <v>2027003.02941002</v>
      </c>
      <c r="H83">
        <f t="shared" si="11"/>
        <v>47.056287125010087</v>
      </c>
      <c r="I83">
        <f t="shared" si="12"/>
        <v>5.6886714328181855E-2</v>
      </c>
      <c r="J83">
        <f t="shared" si="12"/>
        <v>5.281225593780018E-2</v>
      </c>
    </row>
    <row r="84" spans="1:10">
      <c r="A84">
        <v>1.1679999999999999E-2</v>
      </c>
      <c r="B84" s="1">
        <v>1474200</v>
      </c>
      <c r="C84">
        <v>50.79</v>
      </c>
      <c r="E84" s="1">
        <f t="shared" si="8"/>
        <v>1057254.4078540329</v>
      </c>
      <c r="F84">
        <f t="shared" si="9"/>
        <v>1224986.4302509727</v>
      </c>
      <c r="G84">
        <f t="shared" si="10"/>
        <v>1618140.4874811713</v>
      </c>
      <c r="H84">
        <f t="shared" si="11"/>
        <v>49.203364288258015</v>
      </c>
      <c r="I84">
        <f t="shared" si="12"/>
        <v>9.7639728314456151E-2</v>
      </c>
      <c r="J84">
        <f t="shared" si="12"/>
        <v>3.1239135887812242E-2</v>
      </c>
    </row>
    <row r="85" spans="1:10">
      <c r="A85">
        <v>7.28E-3</v>
      </c>
      <c r="B85" s="1">
        <v>1126100</v>
      </c>
      <c r="C85">
        <v>51.99</v>
      </c>
      <c r="E85" s="1">
        <f t="shared" si="8"/>
        <v>749093.7111262437</v>
      </c>
      <c r="F85">
        <f t="shared" si="9"/>
        <v>986248.41075894167</v>
      </c>
      <c r="G85">
        <f t="shared" si="10"/>
        <v>1238477.822075723</v>
      </c>
      <c r="H85">
        <f t="shared" si="11"/>
        <v>52.781927974872332</v>
      </c>
      <c r="I85">
        <f t="shared" si="12"/>
        <v>9.9793821219894302E-2</v>
      </c>
      <c r="J85">
        <f t="shared" si="12"/>
        <v>1.5232313423203112E-2</v>
      </c>
    </row>
    <row r="86" spans="1:10">
      <c r="A86">
        <v>4.5199999999999997E-3</v>
      </c>
      <c r="B86">
        <v>855190</v>
      </c>
      <c r="C86">
        <v>53.25</v>
      </c>
      <c r="E86" s="1">
        <f t="shared" si="8"/>
        <v>520150.35756846587</v>
      </c>
      <c r="F86">
        <f t="shared" si="9"/>
        <v>742612.94627358671</v>
      </c>
      <c r="G86">
        <f t="shared" si="10"/>
        <v>906658.9118581143</v>
      </c>
      <c r="H86">
        <f t="shared" si="11"/>
        <v>54.99134606653277</v>
      </c>
      <c r="I86">
        <f t="shared" si="12"/>
        <v>6.0184183465796251E-2</v>
      </c>
      <c r="J86">
        <f t="shared" si="12"/>
        <v>3.2701334582775035E-2</v>
      </c>
    </row>
    <row r="87" spans="1:10">
      <c r="A87">
        <v>2.8300000000000001E-3</v>
      </c>
      <c r="B87">
        <v>644850</v>
      </c>
      <c r="C87">
        <v>54.54</v>
      </c>
      <c r="E87" s="1">
        <f t="shared" si="8"/>
        <v>384935.72064945614</v>
      </c>
      <c r="F87">
        <f t="shared" si="9"/>
        <v>548176.30873550288</v>
      </c>
      <c r="G87">
        <f t="shared" si="10"/>
        <v>669830.4072605226</v>
      </c>
      <c r="H87">
        <f t="shared" si="11"/>
        <v>54.923027230158318</v>
      </c>
      <c r="I87">
        <f t="shared" si="12"/>
        <v>3.8738322494413578E-2</v>
      </c>
      <c r="J87">
        <f t="shared" si="12"/>
        <v>7.0228681730531593E-3</v>
      </c>
    </row>
    <row r="88" spans="1:10">
      <c r="A88">
        <v>1.7600000000000001E-3</v>
      </c>
      <c r="B88">
        <v>482970</v>
      </c>
      <c r="C88">
        <v>55.88</v>
      </c>
      <c r="E88" s="1">
        <f t="shared" si="8"/>
        <v>294133.00204928778</v>
      </c>
      <c r="F88">
        <f t="shared" si="9"/>
        <v>416366.86074972386</v>
      </c>
      <c r="G88">
        <f t="shared" si="10"/>
        <v>509779.93842942297</v>
      </c>
      <c r="H88">
        <f t="shared" si="11"/>
        <v>54.761565116547708</v>
      </c>
      <c r="I88">
        <f t="shared" si="12"/>
        <v>5.5510566762786442E-2</v>
      </c>
      <c r="J88">
        <f t="shared" si="12"/>
        <v>2.0014940648752595E-2</v>
      </c>
    </row>
    <row r="89" spans="1:10">
      <c r="A89">
        <v>1.1000000000000001E-3</v>
      </c>
      <c r="B89">
        <v>359780</v>
      </c>
      <c r="C89">
        <v>57.26</v>
      </c>
      <c r="E89" s="1">
        <f t="shared" si="8"/>
        <v>214144.50512790115</v>
      </c>
      <c r="F89">
        <f t="shared" si="9"/>
        <v>328347.0393338342</v>
      </c>
      <c r="G89">
        <f t="shared" si="10"/>
        <v>392007.20314270776</v>
      </c>
      <c r="H89">
        <f t="shared" si="11"/>
        <v>56.888029796541389</v>
      </c>
      <c r="I89">
        <f t="shared" si="12"/>
        <v>8.9574748854043471E-2</v>
      </c>
      <c r="J89">
        <f t="shared" si="12"/>
        <v>6.4961614295949918E-3</v>
      </c>
    </row>
    <row r="90" spans="1:10">
      <c r="A90" s="1">
        <v>6.8400000000000004E-4</v>
      </c>
      <c r="B90">
        <v>266180</v>
      </c>
      <c r="C90">
        <v>58.7</v>
      </c>
      <c r="E90" s="1">
        <f t="shared" si="8"/>
        <v>141366.34737322325</v>
      </c>
      <c r="F90">
        <f t="shared" si="9"/>
        <v>251690.83584405697</v>
      </c>
      <c r="G90">
        <f t="shared" si="10"/>
        <v>288674.07403077756</v>
      </c>
      <c r="H90">
        <f t="shared" si="11"/>
        <v>60.678530636468956</v>
      </c>
      <c r="I90">
        <f t="shared" si="12"/>
        <v>8.4507002895700484E-2</v>
      </c>
      <c r="J90">
        <f t="shared" si="12"/>
        <v>3.3705803006285402E-2</v>
      </c>
    </row>
    <row r="91" spans="1:10">
      <c r="A91" s="1">
        <v>4.28E-4</v>
      </c>
      <c r="B91">
        <v>195190</v>
      </c>
      <c r="C91">
        <v>60.17</v>
      </c>
      <c r="E91" s="1">
        <f t="shared" si="8"/>
        <v>91270.503090354599</v>
      </c>
      <c r="F91">
        <f t="shared" si="9"/>
        <v>182497.47724324092</v>
      </c>
      <c r="G91">
        <f t="shared" si="10"/>
        <v>204048.11671395958</v>
      </c>
      <c r="H91">
        <f t="shared" si="11"/>
        <v>63.429482653273091</v>
      </c>
      <c r="I91">
        <f t="shared" si="12"/>
        <v>4.5382021179156608E-2</v>
      </c>
      <c r="J91">
        <f t="shared" si="12"/>
        <v>5.4171225748264731E-2</v>
      </c>
    </row>
    <row r="92" spans="1:10">
      <c r="A92" s="1">
        <v>2.656E-4</v>
      </c>
      <c r="B92">
        <v>141780</v>
      </c>
      <c r="C92">
        <v>61.74</v>
      </c>
      <c r="E92" s="1">
        <f t="shared" si="8"/>
        <v>62344.613210036296</v>
      </c>
      <c r="F92">
        <f t="shared" si="9"/>
        <v>127757.15385580274</v>
      </c>
      <c r="G92">
        <f t="shared" si="10"/>
        <v>142157.45199476631</v>
      </c>
      <c r="H92">
        <f t="shared" si="11"/>
        <v>63.987942066856249</v>
      </c>
      <c r="I92">
        <f t="shared" si="12"/>
        <v>2.662237232094136E-3</v>
      </c>
      <c r="J92">
        <f t="shared" si="12"/>
        <v>3.6409816437580934E-2</v>
      </c>
    </row>
    <row r="93" spans="1:10">
      <c r="A93" s="1">
        <v>1.6559999999999999E-4</v>
      </c>
      <c r="B93">
        <v>101820</v>
      </c>
      <c r="C93">
        <v>63.36</v>
      </c>
      <c r="E93" s="1">
        <f t="shared" si="8"/>
        <v>45180.582010036567</v>
      </c>
      <c r="F93">
        <f t="shared" si="9"/>
        <v>91296.353591778679</v>
      </c>
      <c r="G93">
        <f t="shared" si="10"/>
        <v>101864.17019698692</v>
      </c>
      <c r="H93">
        <f t="shared" si="11"/>
        <v>63.670192009720672</v>
      </c>
      <c r="I93">
        <f t="shared" si="12"/>
        <v>4.3380668814493509E-4</v>
      </c>
      <c r="J93">
        <f t="shared" si="12"/>
        <v>4.8957072241267831E-3</v>
      </c>
    </row>
    <row r="94" spans="1:10">
      <c r="A94" s="1">
        <v>1.032E-4</v>
      </c>
      <c r="B94">
        <v>72725</v>
      </c>
      <c r="C94">
        <v>65.02</v>
      </c>
      <c r="E94" s="1">
        <f t="shared" si="8"/>
        <v>31715.17651165049</v>
      </c>
      <c r="F94">
        <f t="shared" si="9"/>
        <v>66845.790244117306</v>
      </c>
      <c r="G94">
        <f t="shared" si="10"/>
        <v>73987.918571383503</v>
      </c>
      <c r="H94">
        <f t="shared" si="11"/>
        <v>64.617865026013561</v>
      </c>
      <c r="I94">
        <f t="shared" si="12"/>
        <v>1.7365673033805474E-2</v>
      </c>
      <c r="J94">
        <f t="shared" si="12"/>
        <v>6.1847888955157623E-3</v>
      </c>
    </row>
    <row r="95" spans="1:10">
      <c r="A95" s="1">
        <v>6.4399999999999993E-5</v>
      </c>
      <c r="B95">
        <v>51851</v>
      </c>
      <c r="C95">
        <v>66.69</v>
      </c>
      <c r="E95" s="1">
        <f t="shared" si="8"/>
        <v>20782.84576929528</v>
      </c>
      <c r="F95">
        <f t="shared" si="9"/>
        <v>48332.755283702703</v>
      </c>
      <c r="G95">
        <f t="shared" si="10"/>
        <v>52611.613846988257</v>
      </c>
      <c r="H95">
        <f t="shared" si="11"/>
        <v>66.732534302817527</v>
      </c>
      <c r="I95">
        <f t="shared" si="12"/>
        <v>1.4669222329140367E-2</v>
      </c>
      <c r="J95">
        <f t="shared" si="12"/>
        <v>6.3779131530258099E-4</v>
      </c>
    </row>
    <row r="96" spans="1:10">
      <c r="A96" s="1">
        <v>4.0000000000000003E-5</v>
      </c>
      <c r="B96">
        <v>36568</v>
      </c>
      <c r="C96">
        <v>68.42</v>
      </c>
      <c r="E96" s="1">
        <f t="shared" si="8"/>
        <v>13517.593684698846</v>
      </c>
      <c r="F96">
        <f t="shared" si="9"/>
        <v>33673.723883255487</v>
      </c>
      <c r="G96">
        <f t="shared" si="10"/>
        <v>36285.603470113885</v>
      </c>
      <c r="H96">
        <f t="shared" si="11"/>
        <v>68.128065728088387</v>
      </c>
      <c r="I96">
        <f t="shared" si="12"/>
        <v>7.7225040988327196E-3</v>
      </c>
      <c r="J96">
        <f t="shared" si="12"/>
        <v>4.266797309436049E-3</v>
      </c>
    </row>
  </sheetData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6"/>
  <sheetViews>
    <sheetView topLeftCell="E1" zoomScale="85" zoomScaleNormal="85" workbookViewId="0">
      <selection activeCell="S3" sqref="S3"/>
    </sheetView>
  </sheetViews>
  <sheetFormatPr defaultRowHeight="14.4"/>
  <cols>
    <col min="13" max="13" width="13.77734375" customWidth="1"/>
  </cols>
  <sheetData>
    <row r="1" spans="1:20">
      <c r="A1" t="s">
        <v>19</v>
      </c>
      <c r="B1" t="s">
        <v>20</v>
      </c>
      <c r="C1" t="s">
        <v>21</v>
      </c>
      <c r="E1" t="s">
        <v>27</v>
      </c>
      <c r="F1" t="s">
        <v>28</v>
      </c>
      <c r="G1" t="s">
        <v>25</v>
      </c>
      <c r="H1" t="s">
        <v>24</v>
      </c>
      <c r="I1" t="s">
        <v>30</v>
      </c>
      <c r="J1" t="s">
        <v>31</v>
      </c>
      <c r="L1" t="s">
        <v>0</v>
      </c>
      <c r="M1" s="6">
        <f t="shared" ref="M1:M10" si="0">10^R1</f>
        <v>101782835.9666665</v>
      </c>
      <c r="N1" t="s">
        <v>9</v>
      </c>
      <c r="O1" s="1">
        <f>10^P1</f>
        <v>1E-4</v>
      </c>
      <c r="P1">
        <v>-4</v>
      </c>
      <c r="Q1" s="1">
        <f>M1*O1</f>
        <v>10178.283596666652</v>
      </c>
      <c r="R1">
        <v>8.007674547416773</v>
      </c>
      <c r="S1">
        <f>6/9</f>
        <v>0.66666666666666663</v>
      </c>
      <c r="T1">
        <v>5</v>
      </c>
    </row>
    <row r="2" spans="1:20">
      <c r="A2">
        <v>30000</v>
      </c>
      <c r="B2" s="1">
        <v>180660000</v>
      </c>
      <c r="C2">
        <v>21.38</v>
      </c>
      <c r="E2" s="1">
        <f t="shared" ref="E2:E65" si="1">($M$1*A2^2*$O$1^2)/(1+A2^2*$O$1^2)+($M$2*A2^2*$O$2^2)/(1+A2^2*$O$2^2)+($M$3*A2^2*$O$3^2)/(1+A2^2*$O$3^2)+($M$4*A2^2*$O$4^2)/(1+A2^2*$O$4^2)+($M$5*A2^2*$O$5^2)/(1+A2^2*$O$5^2)+($M$6*A2^2*$O$6^2)/(1+A2^2*$O$6^2)+($M$7*A2^2*$O$7^2)/(1+A2^2*$O$7^2)+($M$8*A2^2*$O$8^2)/(1+A2^2*$O$8^2)+($M$9*A2^2*$O$9^2)/(1+A2^2*$O$9^2)+($M$10*A2^2*$O$10^2)/(1+A2^2*$O$10^2)</f>
        <v>172795173.60934621</v>
      </c>
      <c r="F2">
        <f t="shared" ref="F2:F65" si="2">($M$1*A2*$O$1)/(1+A2^2*$O$1^2)+($M$2*A2*$O$2)/(1+A2^2*$O$2^2)+($M$3*A2*$O$3)/(1+A2^2*$O$3^2)+($M$4*A2*$O$4)/(1+A2^2*$O$4^2)+($M$5*A2*$O$5)/(1+A2^2*$O$5^2)+($M$6*A2*$O$6)/(1+A2^2*$O$6^2)+($M$7*A2*$O$7)/(1+A2^2*$O$7^2)+($M$8*A2*$O$8)/(1+A2^2*$O$8^2)+($M$9*A2*$O$9)/(1+A2^2*$O$9^2)+($M$10*A2*$O$10)/(1+A2^2*$O$10^2)</f>
        <v>32208290.747093793</v>
      </c>
      <c r="G2">
        <f>(E2^2+F2^2)^0.5</f>
        <v>175771288.93972823</v>
      </c>
      <c r="H2">
        <f>DEGREES(ATAN(F2/E2))</f>
        <v>10.55852448851857</v>
      </c>
      <c r="I2">
        <f>ABS((G2-B2)/B2)</f>
        <v>2.7060284845963522E-2</v>
      </c>
      <c r="J2">
        <f>ABS((H2-C2)/C2)</f>
        <v>0.50614946265114269</v>
      </c>
      <c r="L2" t="s">
        <v>1</v>
      </c>
      <c r="M2" s="6">
        <f t="shared" si="0"/>
        <v>47864657.539692461</v>
      </c>
      <c r="N2" t="s">
        <v>10</v>
      </c>
      <c r="O2" s="1">
        <f t="shared" ref="O2:O10" si="3">10^P2</f>
        <v>1E-3</v>
      </c>
      <c r="P2">
        <v>-3</v>
      </c>
      <c r="Q2" s="1">
        <f t="shared" ref="Q2:Q10" si="4">M2*O2</f>
        <v>47864.65753969246</v>
      </c>
      <c r="R2">
        <v>7.6800149559859729</v>
      </c>
      <c r="T2">
        <v>4</v>
      </c>
    </row>
    <row r="3" spans="1:20">
      <c r="A3">
        <v>18720</v>
      </c>
      <c r="B3" s="1">
        <v>159840000</v>
      </c>
      <c r="C3">
        <v>22.72</v>
      </c>
      <c r="E3" s="1">
        <f t="shared" si="1"/>
        <v>160293586.85689795</v>
      </c>
      <c r="F3">
        <f t="shared" si="2"/>
        <v>44977804.742922485</v>
      </c>
      <c r="G3">
        <f t="shared" ref="G3:G66" si="5">(E3^2+F3^2)^0.5</f>
        <v>166484344.32985687</v>
      </c>
      <c r="H3">
        <f t="shared" ref="H3:H66" si="6">DEGREES(ATAN(F3/E3))</f>
        <v>15.673928934243037</v>
      </c>
      <c r="I3">
        <f t="shared" ref="I3:J66" si="7">ABS((G3-B3)/B3)</f>
        <v>4.1568720782387839E-2</v>
      </c>
      <c r="J3">
        <f t="shared" si="7"/>
        <v>0.31012636733085219</v>
      </c>
      <c r="L3" t="s">
        <v>2</v>
      </c>
      <c r="M3" s="6">
        <f t="shared" si="0"/>
        <v>23091785.307160538</v>
      </c>
      <c r="N3" t="s">
        <v>11</v>
      </c>
      <c r="O3" s="1">
        <f t="shared" si="3"/>
        <v>0.01</v>
      </c>
      <c r="P3">
        <v>-2</v>
      </c>
      <c r="Q3" s="1">
        <f t="shared" si="4"/>
        <v>230917.85307160538</v>
      </c>
      <c r="R3">
        <v>7.3634575110494866</v>
      </c>
      <c r="T3">
        <v>3</v>
      </c>
    </row>
    <row r="4" spans="1:20">
      <c r="A4">
        <v>11640</v>
      </c>
      <c r="B4" s="1">
        <v>140890000</v>
      </c>
      <c r="C4">
        <v>24.09</v>
      </c>
      <c r="E4" s="1">
        <f t="shared" si="1"/>
        <v>139452648.27698824</v>
      </c>
      <c r="F4">
        <f t="shared" si="2"/>
        <v>54597584.859989464</v>
      </c>
      <c r="G4">
        <f t="shared" si="5"/>
        <v>149759598.63731322</v>
      </c>
      <c r="H4">
        <f t="shared" si="6"/>
        <v>21.381010409346867</v>
      </c>
      <c r="I4">
        <f t="shared" si="7"/>
        <v>6.2954067977239098E-2</v>
      </c>
      <c r="J4">
        <f t="shared" si="7"/>
        <v>0.11245286802213086</v>
      </c>
      <c r="L4" t="s">
        <v>3</v>
      </c>
      <c r="M4" s="6">
        <f t="shared" si="0"/>
        <v>8058545.2362003652</v>
      </c>
      <c r="N4" t="s">
        <v>12</v>
      </c>
      <c r="O4" s="1">
        <f t="shared" si="3"/>
        <v>0.1</v>
      </c>
      <c r="P4">
        <v>-1</v>
      </c>
      <c r="Q4" s="1">
        <f t="shared" si="4"/>
        <v>805854.52362003655</v>
      </c>
      <c r="R4">
        <v>6.9062566481432413</v>
      </c>
      <c r="T4">
        <v>2</v>
      </c>
    </row>
    <row r="5" spans="1:20">
      <c r="A5">
        <v>7260</v>
      </c>
      <c r="B5" s="1">
        <v>123640000</v>
      </c>
      <c r="C5">
        <v>25.5</v>
      </c>
      <c r="E5" s="1">
        <f t="shared" si="1"/>
        <v>115479125.74623719</v>
      </c>
      <c r="F5">
        <f t="shared" si="2"/>
        <v>55188976.82589256</v>
      </c>
      <c r="G5">
        <f t="shared" si="5"/>
        <v>127989263.79272664</v>
      </c>
      <c r="H5">
        <f t="shared" si="6"/>
        <v>25.543742401965027</v>
      </c>
      <c r="I5">
        <f t="shared" si="7"/>
        <v>3.5176834298986055E-2</v>
      </c>
      <c r="J5">
        <f t="shared" si="7"/>
        <v>1.7153883123539821E-3</v>
      </c>
      <c r="L5" t="s">
        <v>4</v>
      </c>
      <c r="M5" s="6">
        <f t="shared" si="0"/>
        <v>1896272.565135746</v>
      </c>
      <c r="N5" t="s">
        <v>13</v>
      </c>
      <c r="O5" s="1">
        <f t="shared" si="3"/>
        <v>1</v>
      </c>
      <c r="P5">
        <v>0</v>
      </c>
      <c r="Q5" s="1">
        <f t="shared" si="4"/>
        <v>1896272.565135746</v>
      </c>
      <c r="R5">
        <v>6.2779007618135756</v>
      </c>
      <c r="T5">
        <v>1</v>
      </c>
    </row>
    <row r="6" spans="1:20">
      <c r="A6">
        <v>4518</v>
      </c>
      <c r="B6" s="1">
        <v>107480000</v>
      </c>
      <c r="C6">
        <v>26.88</v>
      </c>
      <c r="E6" s="1">
        <f t="shared" si="1"/>
        <v>96251526.059037596</v>
      </c>
      <c r="F6">
        <f t="shared" si="2"/>
        <v>48818576.505625032</v>
      </c>
      <c r="G6">
        <f t="shared" si="5"/>
        <v>107924092.21637751</v>
      </c>
      <c r="H6">
        <f t="shared" si="6"/>
        <v>26.894029994048154</v>
      </c>
      <c r="I6">
        <f t="shared" si="7"/>
        <v>4.1318591028797133E-3</v>
      </c>
      <c r="J6">
        <f t="shared" si="7"/>
        <v>5.219491833390904E-4</v>
      </c>
      <c r="L6" t="s">
        <v>5</v>
      </c>
      <c r="M6" s="6">
        <f t="shared" si="0"/>
        <v>302338.66248604871</v>
      </c>
      <c r="N6" t="s">
        <v>14</v>
      </c>
      <c r="O6" s="1">
        <f t="shared" si="3"/>
        <v>10</v>
      </c>
      <c r="P6">
        <v>1</v>
      </c>
      <c r="Q6" s="1">
        <f t="shared" si="4"/>
        <v>3023386.6248604869</v>
      </c>
      <c r="R6">
        <v>5.4804936874712586</v>
      </c>
      <c r="T6">
        <v>0</v>
      </c>
    </row>
    <row r="7" spans="1:20">
      <c r="A7">
        <v>2814</v>
      </c>
      <c r="B7" s="1">
        <v>93043000</v>
      </c>
      <c r="C7">
        <v>28.33</v>
      </c>
      <c r="E7" s="1">
        <f t="shared" si="1"/>
        <v>83316318.89601849</v>
      </c>
      <c r="F7">
        <f t="shared" si="2"/>
        <v>42491259.388968647</v>
      </c>
      <c r="G7">
        <f t="shared" si="5"/>
        <v>93526018.405808687</v>
      </c>
      <c r="H7">
        <f t="shared" si="6"/>
        <v>27.02154707406255</v>
      </c>
      <c r="I7">
        <f t="shared" si="7"/>
        <v>5.1913459992550459E-3</v>
      </c>
      <c r="J7">
        <f t="shared" si="7"/>
        <v>4.6186125165458829E-2</v>
      </c>
      <c r="L7" t="s">
        <v>6</v>
      </c>
      <c r="M7" s="6">
        <f t="shared" si="0"/>
        <v>27302.160160099957</v>
      </c>
      <c r="N7" t="s">
        <v>15</v>
      </c>
      <c r="O7" s="1">
        <f t="shared" si="3"/>
        <v>100</v>
      </c>
      <c r="P7">
        <v>2</v>
      </c>
      <c r="Q7" s="1">
        <f t="shared" si="4"/>
        <v>2730216.0160099957</v>
      </c>
      <c r="R7">
        <v>4.4361970099893711</v>
      </c>
      <c r="T7">
        <v>-1</v>
      </c>
    </row>
    <row r="8" spans="1:20">
      <c r="A8">
        <v>1752</v>
      </c>
      <c r="B8" s="1">
        <v>79873000</v>
      </c>
      <c r="C8">
        <v>29.85</v>
      </c>
      <c r="E8" s="1">
        <f t="shared" si="1"/>
        <v>72438148.439675495</v>
      </c>
      <c r="F8">
        <f t="shared" si="2"/>
        <v>39268786.613519244</v>
      </c>
      <c r="G8">
        <f t="shared" si="5"/>
        <v>82397347.963794127</v>
      </c>
      <c r="H8">
        <f t="shared" si="6"/>
        <v>28.46216170664735</v>
      </c>
      <c r="I8">
        <f t="shared" si="7"/>
        <v>3.1604521725666086E-2</v>
      </c>
      <c r="J8">
        <f t="shared" si="7"/>
        <v>4.6493745170943082E-2</v>
      </c>
      <c r="L8" t="s">
        <v>7</v>
      </c>
      <c r="M8" s="6">
        <f t="shared" si="0"/>
        <v>3032.3743450442994</v>
      </c>
      <c r="N8" t="s">
        <v>16</v>
      </c>
      <c r="O8" s="1">
        <f t="shared" si="3"/>
        <v>1000</v>
      </c>
      <c r="P8">
        <v>3</v>
      </c>
      <c r="Q8" s="1">
        <f t="shared" si="4"/>
        <v>3032374.3450442995</v>
      </c>
      <c r="R8">
        <v>3.4817828136987004</v>
      </c>
      <c r="T8">
        <v>-2</v>
      </c>
    </row>
    <row r="9" spans="1:20">
      <c r="A9">
        <v>1092</v>
      </c>
      <c r="B9" s="1">
        <v>67979000</v>
      </c>
      <c r="C9">
        <v>31.29</v>
      </c>
      <c r="E9" s="1">
        <f t="shared" si="1"/>
        <v>60419263.95462244</v>
      </c>
      <c r="F9">
        <f t="shared" si="2"/>
        <v>36996247.999476582</v>
      </c>
      <c r="G9">
        <f t="shared" si="5"/>
        <v>70846381.861440986</v>
      </c>
      <c r="H9">
        <f t="shared" si="6"/>
        <v>31.480192744692463</v>
      </c>
      <c r="I9">
        <f t="shared" si="7"/>
        <v>4.2180406617352215E-2</v>
      </c>
      <c r="J9">
        <f t="shared" si="7"/>
        <v>6.0783874941663096E-3</v>
      </c>
      <c r="L9" t="s">
        <v>8</v>
      </c>
      <c r="M9" s="6">
        <f t="shared" si="0"/>
        <v>66.576181224703532</v>
      </c>
      <c r="N9" t="s">
        <v>17</v>
      </c>
      <c r="O9" s="1">
        <f t="shared" si="3"/>
        <v>10000</v>
      </c>
      <c r="P9">
        <v>4</v>
      </c>
      <c r="Q9" s="1">
        <f t="shared" si="4"/>
        <v>665761.81224703533</v>
      </c>
      <c r="R9">
        <v>1.82331888062836</v>
      </c>
      <c r="T9">
        <v>-3</v>
      </c>
    </row>
    <row r="10" spans="1:20">
      <c r="A10">
        <v>678</v>
      </c>
      <c r="B10" s="1">
        <v>57500000</v>
      </c>
      <c r="C10">
        <v>32.799999999999997</v>
      </c>
      <c r="E10" s="1">
        <f t="shared" si="1"/>
        <v>48425229.90843644</v>
      </c>
      <c r="F10">
        <f t="shared" si="2"/>
        <v>32556698.904834971</v>
      </c>
      <c r="G10">
        <f t="shared" si="5"/>
        <v>58351876.878683254</v>
      </c>
      <c r="H10">
        <f t="shared" si="6"/>
        <v>33.913280136171018</v>
      </c>
      <c r="I10">
        <f t="shared" si="7"/>
        <v>1.4815250064056594E-2</v>
      </c>
      <c r="J10">
        <f t="shared" si="7"/>
        <v>3.3941467566189661E-2</v>
      </c>
      <c r="L10" t="s">
        <v>23</v>
      </c>
      <c r="M10" s="6">
        <f t="shared" si="0"/>
        <v>2.2142676543442099</v>
      </c>
      <c r="N10" t="s">
        <v>22</v>
      </c>
      <c r="O10" s="1">
        <f t="shared" si="3"/>
        <v>100000</v>
      </c>
      <c r="P10">
        <v>5</v>
      </c>
      <c r="Q10" s="1">
        <f t="shared" si="4"/>
        <v>221426.76543442099</v>
      </c>
      <c r="R10">
        <v>0.34523011599122999</v>
      </c>
      <c r="T10">
        <v>-4</v>
      </c>
    </row>
    <row r="11" spans="1:20">
      <c r="A11">
        <v>424.2</v>
      </c>
      <c r="B11" s="1">
        <v>48199000</v>
      </c>
      <c r="C11">
        <v>34.46</v>
      </c>
      <c r="E11" s="1">
        <f t="shared" si="1"/>
        <v>39641498.247523494</v>
      </c>
      <c r="F11">
        <f t="shared" si="2"/>
        <v>26869031.348028075</v>
      </c>
      <c r="G11">
        <f t="shared" si="5"/>
        <v>47889385.346752189</v>
      </c>
      <c r="H11">
        <f t="shared" si="6"/>
        <v>34.129443122034722</v>
      </c>
      <c r="I11">
        <f t="shared" si="7"/>
        <v>6.4236737950540655E-3</v>
      </c>
      <c r="J11">
        <f t="shared" si="7"/>
        <v>9.5924804981218446E-3</v>
      </c>
    </row>
    <row r="12" spans="1:20">
      <c r="A12">
        <v>264.60000000000002</v>
      </c>
      <c r="B12" s="1">
        <v>40173000</v>
      </c>
      <c r="C12">
        <v>36.049999999999997</v>
      </c>
      <c r="E12" s="1">
        <f t="shared" si="1"/>
        <v>33684920.354642779</v>
      </c>
      <c r="F12">
        <f t="shared" si="2"/>
        <v>22475336.703382853</v>
      </c>
      <c r="G12">
        <f t="shared" si="5"/>
        <v>40494624.572022595</v>
      </c>
      <c r="H12">
        <f t="shared" si="6"/>
        <v>33.712109646946907</v>
      </c>
      <c r="I12">
        <f t="shared" si="7"/>
        <v>8.0059884007316982E-3</v>
      </c>
      <c r="J12">
        <f t="shared" si="7"/>
        <v>6.4851327407852724E-2</v>
      </c>
      <c r="L12" t="s">
        <v>29</v>
      </c>
      <c r="M12" s="4">
        <f>SUM(I2:I96)+SUM(J2:J96)</f>
        <v>7.7042223365881757</v>
      </c>
    </row>
    <row r="13" spans="1:20">
      <c r="A13">
        <v>164.4</v>
      </c>
      <c r="B13" s="1">
        <v>33136000</v>
      </c>
      <c r="C13">
        <v>37.729999999999997</v>
      </c>
      <c r="E13" s="1">
        <f t="shared" si="1"/>
        <v>28400270.146260843</v>
      </c>
      <c r="F13">
        <f t="shared" si="2"/>
        <v>20087479.620172877</v>
      </c>
      <c r="G13">
        <f t="shared" si="5"/>
        <v>34786235.523141272</v>
      </c>
      <c r="H13">
        <f t="shared" si="6"/>
        <v>35.271727128542537</v>
      </c>
      <c r="I13">
        <f t="shared" si="7"/>
        <v>4.9801892900207402E-2</v>
      </c>
      <c r="J13">
        <f t="shared" si="7"/>
        <v>6.5154330014774983E-2</v>
      </c>
    </row>
    <row r="14" spans="1:20">
      <c r="A14">
        <v>102.6</v>
      </c>
      <c r="B14" s="1">
        <v>27134000</v>
      </c>
      <c r="C14">
        <v>39.57</v>
      </c>
      <c r="E14" s="1">
        <f t="shared" si="1"/>
        <v>22563055.757118382</v>
      </c>
      <c r="F14">
        <f t="shared" si="2"/>
        <v>18242848.612381391</v>
      </c>
      <c r="G14">
        <f t="shared" si="5"/>
        <v>29015392.649300791</v>
      </c>
      <c r="H14">
        <f t="shared" si="6"/>
        <v>38.956488280362386</v>
      </c>
      <c r="I14">
        <f t="shared" si="7"/>
        <v>6.9337091814726595E-2</v>
      </c>
      <c r="J14">
        <f t="shared" si="7"/>
        <v>1.5504466000445144E-2</v>
      </c>
    </row>
    <row r="15" spans="1:20">
      <c r="A15">
        <v>64.2</v>
      </c>
      <c r="B15" s="1">
        <v>22071000</v>
      </c>
      <c r="C15">
        <v>41.25</v>
      </c>
      <c r="E15" s="1">
        <f t="shared" si="1"/>
        <v>17036607.492458515</v>
      </c>
      <c r="F15">
        <f t="shared" si="2"/>
        <v>15467233.644290933</v>
      </c>
      <c r="G15">
        <f t="shared" si="5"/>
        <v>23010460.91366227</v>
      </c>
      <c r="H15">
        <f t="shared" si="6"/>
        <v>42.235750634072197</v>
      </c>
      <c r="I15">
        <f t="shared" si="7"/>
        <v>4.2565398652633306E-2</v>
      </c>
      <c r="J15">
        <f t="shared" si="7"/>
        <v>2.3896985068416893E-2</v>
      </c>
    </row>
    <row r="16" spans="1:20">
      <c r="A16">
        <v>39.840000000000003</v>
      </c>
      <c r="B16" s="1">
        <v>17791000</v>
      </c>
      <c r="C16">
        <v>43.16</v>
      </c>
      <c r="E16" s="1">
        <f t="shared" si="1"/>
        <v>13049337.526111895</v>
      </c>
      <c r="F16">
        <f t="shared" si="2"/>
        <v>12200155.099586833</v>
      </c>
      <c r="G16">
        <f t="shared" si="5"/>
        <v>17864181.882313188</v>
      </c>
      <c r="H16">
        <f t="shared" si="6"/>
        <v>43.073773678351728</v>
      </c>
      <c r="I16">
        <f t="shared" si="7"/>
        <v>4.1134215228592081E-3</v>
      </c>
      <c r="J16">
        <f t="shared" si="7"/>
        <v>1.997829509922818E-3</v>
      </c>
    </row>
    <row r="17" spans="1:10">
      <c r="A17">
        <v>24.84</v>
      </c>
      <c r="B17" s="1">
        <v>14365000</v>
      </c>
      <c r="C17">
        <v>45.13</v>
      </c>
      <c r="E17" s="1">
        <f t="shared" si="1"/>
        <v>10532761.269712348</v>
      </c>
      <c r="F17">
        <f t="shared" si="2"/>
        <v>9712869.7738356777</v>
      </c>
      <c r="G17">
        <f t="shared" si="5"/>
        <v>14327557.335716482</v>
      </c>
      <c r="H17">
        <f t="shared" si="6"/>
        <v>42.680948212916014</v>
      </c>
      <c r="I17">
        <f t="shared" si="7"/>
        <v>2.6065203121140097E-3</v>
      </c>
      <c r="J17">
        <f t="shared" si="7"/>
        <v>5.4266602860270061E-2</v>
      </c>
    </row>
    <row r="18" spans="1:10">
      <c r="A18">
        <v>15.48</v>
      </c>
      <c r="B18" s="1">
        <v>11575000</v>
      </c>
      <c r="C18">
        <v>46.97</v>
      </c>
      <c r="E18" s="1">
        <f t="shared" si="1"/>
        <v>8459037.7886981405</v>
      </c>
      <c r="F18">
        <f t="shared" si="2"/>
        <v>8186242.335061647</v>
      </c>
      <c r="G18">
        <f t="shared" si="5"/>
        <v>11771571.003013093</v>
      </c>
      <c r="H18">
        <f t="shared" si="6"/>
        <v>44.061077440001853</v>
      </c>
      <c r="I18">
        <f t="shared" si="7"/>
        <v>1.6982376070245619E-2</v>
      </c>
      <c r="J18">
        <f t="shared" si="7"/>
        <v>6.1931500106411456E-2</v>
      </c>
    </row>
    <row r="19" spans="1:10">
      <c r="A19">
        <v>9.66</v>
      </c>
      <c r="B19" s="1">
        <v>9252300</v>
      </c>
      <c r="C19">
        <v>48.91</v>
      </c>
      <c r="E19" s="1">
        <f t="shared" si="1"/>
        <v>6316877.6057613008</v>
      </c>
      <c r="F19">
        <f t="shared" si="2"/>
        <v>6994936.2798993634</v>
      </c>
      <c r="G19">
        <f t="shared" si="5"/>
        <v>9425076.9888643865</v>
      </c>
      <c r="H19">
        <f t="shared" si="6"/>
        <v>47.915932693132618</v>
      </c>
      <c r="I19">
        <f t="shared" si="7"/>
        <v>1.8673950138277665E-2</v>
      </c>
      <c r="J19">
        <f t="shared" si="7"/>
        <v>2.0324418459770576E-2</v>
      </c>
    </row>
    <row r="20" spans="1:10">
      <c r="A20">
        <v>6</v>
      </c>
      <c r="B20" s="1">
        <v>7347200</v>
      </c>
      <c r="C20">
        <v>50.8</v>
      </c>
      <c r="E20" s="1">
        <f t="shared" si="1"/>
        <v>4395416.1728964737</v>
      </c>
      <c r="F20">
        <f t="shared" si="2"/>
        <v>5596612.2639617827</v>
      </c>
      <c r="G20">
        <f t="shared" si="5"/>
        <v>7116301.8602422504</v>
      </c>
      <c r="H20">
        <f t="shared" si="6"/>
        <v>51.854941655177576</v>
      </c>
      <c r="I20">
        <f t="shared" si="7"/>
        <v>3.1426684962672806E-2</v>
      </c>
      <c r="J20">
        <f t="shared" si="7"/>
        <v>2.0766568015306679E-2</v>
      </c>
    </row>
    <row r="21" spans="1:10">
      <c r="A21">
        <v>1250</v>
      </c>
      <c r="B21" s="1">
        <v>76158000</v>
      </c>
      <c r="C21">
        <v>31.17</v>
      </c>
      <c r="E21" s="1">
        <f t="shared" si="1"/>
        <v>63983637.141777478</v>
      </c>
      <c r="F21">
        <f t="shared" si="2"/>
        <v>37777332.384485334</v>
      </c>
      <c r="G21">
        <f t="shared" si="5"/>
        <v>74303651.753992081</v>
      </c>
      <c r="H21">
        <f t="shared" si="6"/>
        <v>30.558527305569836</v>
      </c>
      <c r="I21">
        <f t="shared" si="7"/>
        <v>2.4348699361956976E-2</v>
      </c>
      <c r="J21">
        <f t="shared" si="7"/>
        <v>1.9617346629135893E-2</v>
      </c>
    </row>
    <row r="22" spans="1:10">
      <c r="A22">
        <v>780</v>
      </c>
      <c r="B22" s="1">
        <v>63794000</v>
      </c>
      <c r="C22">
        <v>32.97</v>
      </c>
      <c r="E22" s="1">
        <f t="shared" si="1"/>
        <v>51725590.158317164</v>
      </c>
      <c r="F22">
        <f t="shared" si="2"/>
        <v>34121588.695374891</v>
      </c>
      <c r="G22">
        <f t="shared" si="5"/>
        <v>61966277.057142407</v>
      </c>
      <c r="H22">
        <f t="shared" si="6"/>
        <v>33.411460086517202</v>
      </c>
      <c r="I22">
        <f t="shared" si="7"/>
        <v>2.8650389423105518E-2</v>
      </c>
      <c r="J22">
        <f t="shared" si="7"/>
        <v>1.3389750880109293E-2</v>
      </c>
    </row>
    <row r="23" spans="1:10">
      <c r="A23">
        <v>485</v>
      </c>
      <c r="B23" s="1">
        <v>53230000</v>
      </c>
      <c r="C23">
        <v>34.61</v>
      </c>
      <c r="E23" s="1">
        <f t="shared" si="1"/>
        <v>41788021.83801645</v>
      </c>
      <c r="F23">
        <f t="shared" si="2"/>
        <v>28455605.241797455</v>
      </c>
      <c r="G23">
        <f t="shared" si="5"/>
        <v>50556505.405452527</v>
      </c>
      <c r="H23">
        <f t="shared" si="6"/>
        <v>34.252954505392687</v>
      </c>
      <c r="I23">
        <f t="shared" si="7"/>
        <v>5.0225335234782509E-2</v>
      </c>
      <c r="J23">
        <f t="shared" si="7"/>
        <v>1.0316252372358068E-2</v>
      </c>
    </row>
    <row r="24" spans="1:10">
      <c r="A24">
        <v>302.5</v>
      </c>
      <c r="B24" s="1">
        <v>44146000</v>
      </c>
      <c r="C24">
        <v>36.200000000000003</v>
      </c>
      <c r="E24" s="1">
        <f t="shared" si="1"/>
        <v>35201393.077006757</v>
      </c>
      <c r="F24">
        <f t="shared" si="2"/>
        <v>23495412.927911542</v>
      </c>
      <c r="G24">
        <f t="shared" si="5"/>
        <v>42322245.961373694</v>
      </c>
      <c r="H24">
        <f t="shared" si="6"/>
        <v>33.721401991959667</v>
      </c>
      <c r="I24">
        <f t="shared" si="7"/>
        <v>4.1311875110458612E-2</v>
      </c>
      <c r="J24">
        <f t="shared" si="7"/>
        <v>6.8469558233158451E-2</v>
      </c>
    </row>
    <row r="25" spans="1:10">
      <c r="A25">
        <v>188.25</v>
      </c>
      <c r="B25" s="1">
        <v>36397000</v>
      </c>
      <c r="C25">
        <v>37.78</v>
      </c>
      <c r="E25" s="1">
        <f t="shared" si="1"/>
        <v>29948814.043828271</v>
      </c>
      <c r="F25">
        <f t="shared" si="2"/>
        <v>20621557.346408702</v>
      </c>
      <c r="G25">
        <f t="shared" si="5"/>
        <v>36361794.37298204</v>
      </c>
      <c r="H25">
        <f t="shared" si="6"/>
        <v>34.549745914107334</v>
      </c>
      <c r="I25">
        <f t="shared" si="7"/>
        <v>9.6726727526883958E-4</v>
      </c>
      <c r="J25">
        <f t="shared" si="7"/>
        <v>8.5501696291494636E-2</v>
      </c>
    </row>
    <row r="26" spans="1:10">
      <c r="A26">
        <v>117.25</v>
      </c>
      <c r="B26" s="1">
        <v>29768000</v>
      </c>
      <c r="C26">
        <v>39.409999999999997</v>
      </c>
      <c r="E26" s="1">
        <f t="shared" si="1"/>
        <v>24260246.90040274</v>
      </c>
      <c r="F26">
        <f t="shared" si="2"/>
        <v>18829248.497715</v>
      </c>
      <c r="G26">
        <f t="shared" si="5"/>
        <v>30709936.155212097</v>
      </c>
      <c r="H26">
        <f t="shared" si="6"/>
        <v>37.816322392980155</v>
      </c>
      <c r="I26">
        <f t="shared" si="7"/>
        <v>3.1642574415886082E-2</v>
      </c>
      <c r="J26">
        <f t="shared" si="7"/>
        <v>4.0438406673936618E-2</v>
      </c>
    </row>
    <row r="27" spans="1:10">
      <c r="A27">
        <v>73</v>
      </c>
      <c r="B27" s="1">
        <v>24142000</v>
      </c>
      <c r="C27">
        <v>41.05</v>
      </c>
      <c r="E27" s="1">
        <f t="shared" si="1"/>
        <v>18425578.765209235</v>
      </c>
      <c r="F27">
        <f t="shared" si="2"/>
        <v>16325345.353719158</v>
      </c>
      <c r="G27">
        <f t="shared" si="5"/>
        <v>24617450.187847018</v>
      </c>
      <c r="H27">
        <f t="shared" si="6"/>
        <v>41.541435302972168</v>
      </c>
      <c r="I27">
        <f t="shared" si="7"/>
        <v>1.9693902238713371E-2</v>
      </c>
      <c r="J27">
        <f t="shared" si="7"/>
        <v>1.1971627356203923E-2</v>
      </c>
    </row>
    <row r="28" spans="1:10">
      <c r="A28">
        <v>45.5</v>
      </c>
      <c r="B28" s="1">
        <v>19430000</v>
      </c>
      <c r="C28">
        <v>42.73</v>
      </c>
      <c r="E28" s="1">
        <f t="shared" si="1"/>
        <v>13976946.123767916</v>
      </c>
      <c r="F28">
        <f t="shared" si="2"/>
        <v>13072948.575799007</v>
      </c>
      <c r="G28">
        <f t="shared" si="5"/>
        <v>19137842.287264157</v>
      </c>
      <c r="H28">
        <f t="shared" si="6"/>
        <v>43.085908474249088</v>
      </c>
      <c r="I28">
        <f t="shared" si="7"/>
        <v>1.5036423712601282E-2</v>
      </c>
      <c r="J28">
        <f t="shared" si="7"/>
        <v>8.32924114788418E-3</v>
      </c>
    </row>
    <row r="29" spans="1:10">
      <c r="A29">
        <v>28.25</v>
      </c>
      <c r="B29" s="1">
        <v>15525000</v>
      </c>
      <c r="C29">
        <v>44.49</v>
      </c>
      <c r="E29" s="1">
        <f t="shared" si="1"/>
        <v>11133504.193536231</v>
      </c>
      <c r="F29">
        <f t="shared" si="2"/>
        <v>10282994.345025858</v>
      </c>
      <c r="G29">
        <f t="shared" si="5"/>
        <v>15155688.315854302</v>
      </c>
      <c r="H29">
        <f t="shared" si="6"/>
        <v>42.725817269251039</v>
      </c>
      <c r="I29">
        <f t="shared" si="7"/>
        <v>2.3788192215503916E-2</v>
      </c>
      <c r="J29">
        <f t="shared" si="7"/>
        <v>3.9653466638547165E-2</v>
      </c>
    </row>
    <row r="30" spans="1:10">
      <c r="A30">
        <v>17.675000000000001</v>
      </c>
      <c r="B30" s="1">
        <v>12294000</v>
      </c>
      <c r="C30">
        <v>46.31</v>
      </c>
      <c r="E30" s="1">
        <f t="shared" si="1"/>
        <v>9042278.4212176967</v>
      </c>
      <c r="F30">
        <f t="shared" si="2"/>
        <v>8545896.5535617191</v>
      </c>
      <c r="G30">
        <f t="shared" si="5"/>
        <v>12441669.781464113</v>
      </c>
      <c r="H30">
        <f t="shared" si="6"/>
        <v>43.383400288126218</v>
      </c>
      <c r="I30">
        <f t="shared" si="7"/>
        <v>1.2011532573947692E-2</v>
      </c>
      <c r="J30">
        <f t="shared" si="7"/>
        <v>6.31958478055233E-2</v>
      </c>
    </row>
    <row r="31" spans="1:10">
      <c r="A31">
        <v>11.025</v>
      </c>
      <c r="B31" s="1">
        <v>9645400</v>
      </c>
      <c r="C31">
        <v>48.19</v>
      </c>
      <c r="E31" s="1">
        <f t="shared" si="1"/>
        <v>6917975.7857193444</v>
      </c>
      <c r="F31">
        <f t="shared" si="2"/>
        <v>7338681.2787326993</v>
      </c>
      <c r="G31">
        <f t="shared" si="5"/>
        <v>10085367.216052223</v>
      </c>
      <c r="H31">
        <f t="shared" si="6"/>
        <v>46.690273946765856</v>
      </c>
      <c r="I31">
        <f t="shared" si="7"/>
        <v>4.5614201179030728E-2</v>
      </c>
      <c r="J31">
        <f t="shared" si="7"/>
        <v>3.1121105068149853E-2</v>
      </c>
    </row>
    <row r="32" spans="1:10">
      <c r="A32">
        <v>6.85</v>
      </c>
      <c r="B32" s="1">
        <v>7494000</v>
      </c>
      <c r="C32">
        <v>50.12</v>
      </c>
      <c r="E32" s="1">
        <f t="shared" si="1"/>
        <v>4873170.4557475895</v>
      </c>
      <c r="F32">
        <f t="shared" si="2"/>
        <v>6004636.3942748541</v>
      </c>
      <c r="G32">
        <f t="shared" si="5"/>
        <v>7733268.9412835818</v>
      </c>
      <c r="H32">
        <f t="shared" si="6"/>
        <v>50.93832292329553</v>
      </c>
      <c r="I32">
        <f t="shared" si="7"/>
        <v>3.1928067958844647E-2</v>
      </c>
      <c r="J32">
        <f t="shared" si="7"/>
        <v>1.6327273010685012E-2</v>
      </c>
    </row>
    <row r="33" spans="1:10">
      <c r="A33">
        <v>4.2750000000000004</v>
      </c>
      <c r="B33" s="1">
        <v>5756500</v>
      </c>
      <c r="C33">
        <v>52.11</v>
      </c>
      <c r="E33" s="1">
        <f t="shared" si="1"/>
        <v>3418674.6838392937</v>
      </c>
      <c r="F33">
        <f t="shared" si="2"/>
        <v>4573908.0102420961</v>
      </c>
      <c r="G33">
        <f t="shared" si="5"/>
        <v>5710338.9636763688</v>
      </c>
      <c r="H33">
        <f t="shared" si="6"/>
        <v>53.224469858092291</v>
      </c>
      <c r="I33">
        <f t="shared" si="7"/>
        <v>8.0189414268446429E-3</v>
      </c>
      <c r="J33">
        <f t="shared" si="7"/>
        <v>2.1386871197318979E-2</v>
      </c>
    </row>
    <row r="34" spans="1:10">
      <c r="A34">
        <v>2.6749999999999998</v>
      </c>
      <c r="B34" s="1">
        <v>4369300</v>
      </c>
      <c r="C34">
        <v>54.14</v>
      </c>
      <c r="E34" s="1">
        <f t="shared" si="1"/>
        <v>2551075.3506626426</v>
      </c>
      <c r="F34">
        <f t="shared" si="2"/>
        <v>3417594.6582332286</v>
      </c>
      <c r="G34">
        <f t="shared" si="5"/>
        <v>4264731.9602458989</v>
      </c>
      <c r="H34">
        <f t="shared" si="6"/>
        <v>53.260373103998887</v>
      </c>
      <c r="I34">
        <f t="shared" si="7"/>
        <v>2.3932446788753593E-2</v>
      </c>
      <c r="J34">
        <f t="shared" si="7"/>
        <v>1.6247264425583916E-2</v>
      </c>
    </row>
    <row r="35" spans="1:10">
      <c r="A35">
        <v>1.66</v>
      </c>
      <c r="B35" s="1">
        <v>3280500</v>
      </c>
      <c r="C35">
        <v>56.2</v>
      </c>
      <c r="E35" s="1">
        <f t="shared" si="1"/>
        <v>1945604.0451044512</v>
      </c>
      <c r="F35">
        <f t="shared" si="2"/>
        <v>2637892.5790383392</v>
      </c>
      <c r="G35">
        <f t="shared" si="5"/>
        <v>3277781.6215959755</v>
      </c>
      <c r="H35">
        <f t="shared" si="6"/>
        <v>53.58899891816197</v>
      </c>
      <c r="I35">
        <f t="shared" si="7"/>
        <v>8.2864758543652571E-4</v>
      </c>
      <c r="J35">
        <f t="shared" si="7"/>
        <v>4.645909398288315E-2</v>
      </c>
    </row>
    <row r="36" spans="1:10">
      <c r="A36">
        <v>1.0349999999999999</v>
      </c>
      <c r="B36" s="1">
        <v>2421300</v>
      </c>
      <c r="C36">
        <v>58.3</v>
      </c>
      <c r="E36" s="1">
        <f t="shared" si="1"/>
        <v>1398619.8027636805</v>
      </c>
      <c r="F36">
        <f t="shared" si="2"/>
        <v>2101051.7587339845</v>
      </c>
      <c r="G36">
        <f t="shared" si="5"/>
        <v>2523996.0074377866</v>
      </c>
      <c r="H36">
        <f t="shared" si="6"/>
        <v>56.34924516881685</v>
      </c>
      <c r="I36">
        <f t="shared" si="7"/>
        <v>4.2413582553911762E-2</v>
      </c>
      <c r="J36">
        <f t="shared" si="7"/>
        <v>3.3460631752712647E-2</v>
      </c>
    </row>
    <row r="37" spans="1:10">
      <c r="A37">
        <v>0.64500000000000002</v>
      </c>
      <c r="B37" s="1">
        <v>1762500</v>
      </c>
      <c r="C37">
        <v>60.41</v>
      </c>
      <c r="E37" s="1">
        <f t="shared" si="1"/>
        <v>917126.99018266052</v>
      </c>
      <c r="F37">
        <f t="shared" si="2"/>
        <v>1613951.0462165512</v>
      </c>
      <c r="G37">
        <f t="shared" si="5"/>
        <v>1856329.6840014723</v>
      </c>
      <c r="H37">
        <f t="shared" si="6"/>
        <v>60.39261474572865</v>
      </c>
      <c r="I37">
        <f t="shared" si="7"/>
        <v>5.3236700142679325E-2</v>
      </c>
      <c r="J37">
        <f t="shared" si="7"/>
        <v>2.8778768864999479E-4</v>
      </c>
    </row>
    <row r="38" spans="1:10">
      <c r="A38">
        <v>0.40250000000000002</v>
      </c>
      <c r="B38" s="1">
        <v>1275700</v>
      </c>
      <c r="C38">
        <v>62.44</v>
      </c>
      <c r="E38" s="1">
        <f t="shared" si="1"/>
        <v>592941.42304164264</v>
      </c>
      <c r="F38">
        <f t="shared" si="2"/>
        <v>1168408.5347421556</v>
      </c>
      <c r="G38">
        <f t="shared" si="5"/>
        <v>1310251.1344078125</v>
      </c>
      <c r="H38">
        <f t="shared" si="6"/>
        <v>63.093216758600789</v>
      </c>
      <c r="I38">
        <f t="shared" si="7"/>
        <v>2.7084059267705962E-2</v>
      </c>
      <c r="J38">
        <f t="shared" si="7"/>
        <v>1.0461511188353484E-2</v>
      </c>
    </row>
    <row r="39" spans="1:10">
      <c r="A39">
        <v>0.25</v>
      </c>
      <c r="B39">
        <v>922270</v>
      </c>
      <c r="C39">
        <v>64.34</v>
      </c>
      <c r="E39" s="1">
        <f t="shared" si="1"/>
        <v>407722.70854589262</v>
      </c>
      <c r="F39">
        <f t="shared" si="2"/>
        <v>825116.62089469994</v>
      </c>
      <c r="G39">
        <f t="shared" si="5"/>
        <v>920356.04259475961</v>
      </c>
      <c r="H39">
        <f t="shared" si="6"/>
        <v>63.704203896880607</v>
      </c>
      <c r="I39">
        <f t="shared" si="7"/>
        <v>2.0752679857746555E-3</v>
      </c>
      <c r="J39">
        <f t="shared" si="7"/>
        <v>9.8818169586477548E-3</v>
      </c>
    </row>
    <row r="40" spans="1:10">
      <c r="A40">
        <v>50</v>
      </c>
      <c r="B40" s="1">
        <v>21862000</v>
      </c>
      <c r="C40">
        <v>43.28</v>
      </c>
      <c r="E40" s="1">
        <f t="shared" si="1"/>
        <v>14717121.129521569</v>
      </c>
      <c r="F40">
        <f t="shared" si="2"/>
        <v>13721121.016395597</v>
      </c>
      <c r="G40">
        <f t="shared" si="5"/>
        <v>20121203.152087677</v>
      </c>
      <c r="H40">
        <f t="shared" si="6"/>
        <v>42.994134568672457</v>
      </c>
      <c r="I40">
        <f t="shared" si="7"/>
        <v>7.9626605430076061E-2</v>
      </c>
      <c r="J40">
        <f t="shared" si="7"/>
        <v>6.6050238291946329E-3</v>
      </c>
    </row>
    <row r="41" spans="1:10">
      <c r="A41">
        <v>31.2</v>
      </c>
      <c r="B41" s="1">
        <v>17274000</v>
      </c>
      <c r="C41">
        <v>45.61</v>
      </c>
      <c r="E41" s="1">
        <f t="shared" si="1"/>
        <v>11630871.082481831</v>
      </c>
      <c r="F41">
        <f t="shared" si="2"/>
        <v>10778951.793769022</v>
      </c>
      <c r="G41">
        <f t="shared" si="5"/>
        <v>15857583.797972139</v>
      </c>
      <c r="H41">
        <f t="shared" si="6"/>
        <v>42.822924048746323</v>
      </c>
      <c r="I41">
        <f t="shared" si="7"/>
        <v>8.1997001390984203E-2</v>
      </c>
      <c r="J41">
        <f t="shared" si="7"/>
        <v>6.11066860612514E-2</v>
      </c>
    </row>
    <row r="42" spans="1:10">
      <c r="A42">
        <v>19.399999999999999</v>
      </c>
      <c r="B42" s="1">
        <v>13518000</v>
      </c>
      <c r="C42">
        <v>47.61</v>
      </c>
      <c r="E42" s="1">
        <f t="shared" si="1"/>
        <v>9446785.0455673356</v>
      </c>
      <c r="F42">
        <f t="shared" si="2"/>
        <v>8823945.2700403016</v>
      </c>
      <c r="G42">
        <f t="shared" si="5"/>
        <v>12926861.870764352</v>
      </c>
      <c r="H42">
        <f t="shared" si="6"/>
        <v>43.04757248632486</v>
      </c>
      <c r="I42">
        <f t="shared" si="7"/>
        <v>4.3729703301941682E-2</v>
      </c>
      <c r="J42">
        <f t="shared" si="7"/>
        <v>9.5829185332391084E-2</v>
      </c>
    </row>
    <row r="43" spans="1:10">
      <c r="A43">
        <v>12.1</v>
      </c>
      <c r="B43" s="1">
        <v>10496000</v>
      </c>
      <c r="C43">
        <v>49.5</v>
      </c>
      <c r="E43" s="1">
        <f t="shared" si="1"/>
        <v>7344658.6090455726</v>
      </c>
      <c r="F43">
        <f t="shared" si="2"/>
        <v>7571358.0784965428</v>
      </c>
      <c r="G43">
        <f t="shared" si="5"/>
        <v>10548434.634401547</v>
      </c>
      <c r="H43">
        <f t="shared" si="6"/>
        <v>45.870736679868173</v>
      </c>
      <c r="I43">
        <f t="shared" si="7"/>
        <v>4.9956778202693208E-3</v>
      </c>
      <c r="J43">
        <f t="shared" si="7"/>
        <v>7.3318450911754082E-2</v>
      </c>
    </row>
    <row r="44" spans="1:10">
      <c r="A44">
        <v>7.53</v>
      </c>
      <c r="B44" s="1">
        <v>8084500</v>
      </c>
      <c r="C44">
        <v>51.32</v>
      </c>
      <c r="E44" s="1">
        <f t="shared" si="1"/>
        <v>5244979.8536457596</v>
      </c>
      <c r="F44">
        <f t="shared" si="2"/>
        <v>6289965.6917796386</v>
      </c>
      <c r="G44">
        <f t="shared" si="5"/>
        <v>8189840.1735879313</v>
      </c>
      <c r="H44">
        <f t="shared" si="6"/>
        <v>50.176468713353295</v>
      </c>
      <c r="I44">
        <f t="shared" si="7"/>
        <v>1.3029893448937018E-2</v>
      </c>
      <c r="J44">
        <f t="shared" si="7"/>
        <v>2.2282371134970884E-2</v>
      </c>
    </row>
    <row r="45" spans="1:10">
      <c r="A45">
        <v>4.6900000000000004</v>
      </c>
      <c r="B45" s="1">
        <v>6168800</v>
      </c>
      <c r="C45">
        <v>53.18</v>
      </c>
      <c r="E45" s="1">
        <f t="shared" si="1"/>
        <v>3651142.1940192059</v>
      </c>
      <c r="F45">
        <f t="shared" si="2"/>
        <v>4844102.085346383</v>
      </c>
      <c r="G45">
        <f t="shared" si="5"/>
        <v>6065984.2016118504</v>
      </c>
      <c r="H45">
        <f t="shared" si="6"/>
        <v>52.993592228357116</v>
      </c>
      <c r="I45">
        <f t="shared" si="7"/>
        <v>1.6667066267045387E-2</v>
      </c>
      <c r="J45">
        <f t="shared" si="7"/>
        <v>3.505223235104998E-3</v>
      </c>
    </row>
    <row r="46" spans="1:10">
      <c r="A46">
        <v>2.92</v>
      </c>
      <c r="B46" s="1">
        <v>4657200</v>
      </c>
      <c r="C46">
        <v>55.05</v>
      </c>
      <c r="E46" s="1">
        <f t="shared" si="1"/>
        <v>2682815.9171613604</v>
      </c>
      <c r="F46">
        <f t="shared" si="2"/>
        <v>3603089.2194439759</v>
      </c>
      <c r="G46">
        <f t="shared" si="5"/>
        <v>4492188.0157277202</v>
      </c>
      <c r="H46">
        <f t="shared" si="6"/>
        <v>53.329083713019003</v>
      </c>
      <c r="I46">
        <f t="shared" si="7"/>
        <v>3.5431586419367812E-2</v>
      </c>
      <c r="J46">
        <f t="shared" si="7"/>
        <v>3.1260967974223335E-2</v>
      </c>
    </row>
    <row r="47" spans="1:10">
      <c r="A47">
        <v>1.82</v>
      </c>
      <c r="B47" s="1">
        <v>3470400</v>
      </c>
      <c r="C47">
        <v>56.93</v>
      </c>
      <c r="E47" s="1">
        <f t="shared" si="1"/>
        <v>2054559.3688849141</v>
      </c>
      <c r="F47">
        <f t="shared" si="2"/>
        <v>2762414.7918186248</v>
      </c>
      <c r="G47">
        <f t="shared" si="5"/>
        <v>3442695.1189919668</v>
      </c>
      <c r="H47">
        <f t="shared" si="6"/>
        <v>53.359795346203526</v>
      </c>
      <c r="I47">
        <f t="shared" si="7"/>
        <v>7.9831953112128786E-3</v>
      </c>
      <c r="J47">
        <f t="shared" si="7"/>
        <v>6.2712184328060305E-2</v>
      </c>
    </row>
    <row r="48" spans="1:10">
      <c r="A48">
        <v>1.1299999999999999</v>
      </c>
      <c r="B48" s="1">
        <v>2551500</v>
      </c>
      <c r="C48">
        <v>58.82</v>
      </c>
      <c r="E48" s="1">
        <f t="shared" si="1"/>
        <v>1498445.0418245019</v>
      </c>
      <c r="F48">
        <f t="shared" si="2"/>
        <v>2193517.7465221579</v>
      </c>
      <c r="G48">
        <f t="shared" si="5"/>
        <v>2656474.6653555874</v>
      </c>
      <c r="H48">
        <f t="shared" si="6"/>
        <v>55.662071954484588</v>
      </c>
      <c r="I48">
        <f t="shared" si="7"/>
        <v>4.1142334060586865E-2</v>
      </c>
      <c r="J48">
        <f t="shared" si="7"/>
        <v>5.3687998053645221E-2</v>
      </c>
    </row>
    <row r="49" spans="1:10">
      <c r="A49">
        <v>0.70699999999999996</v>
      </c>
      <c r="B49" s="1">
        <v>1861700</v>
      </c>
      <c r="C49">
        <v>60.72</v>
      </c>
      <c r="E49" s="1">
        <f t="shared" si="1"/>
        <v>1000028.9708044695</v>
      </c>
      <c r="F49">
        <f t="shared" si="2"/>
        <v>1707374.2745090863</v>
      </c>
      <c r="G49">
        <f t="shared" si="5"/>
        <v>1978682.6061053034</v>
      </c>
      <c r="H49">
        <f t="shared" si="6"/>
        <v>59.641997799171662</v>
      </c>
      <c r="I49">
        <f t="shared" si="7"/>
        <v>6.2836443092497932E-2</v>
      </c>
      <c r="J49">
        <f t="shared" si="7"/>
        <v>1.7753659433931764E-2</v>
      </c>
    </row>
    <row r="50" spans="1:10">
      <c r="A50">
        <v>0.441</v>
      </c>
      <c r="B50" s="1">
        <v>1346900</v>
      </c>
      <c r="C50">
        <v>62.58</v>
      </c>
      <c r="E50" s="1">
        <f t="shared" si="1"/>
        <v>642786.90792789275</v>
      </c>
      <c r="F50">
        <f t="shared" si="2"/>
        <v>1248052.2385041611</v>
      </c>
      <c r="G50">
        <f t="shared" si="5"/>
        <v>1403855.1916201147</v>
      </c>
      <c r="H50">
        <f t="shared" si="6"/>
        <v>62.750081024094108</v>
      </c>
      <c r="I50">
        <f t="shared" si="7"/>
        <v>4.2286132318742835E-2</v>
      </c>
      <c r="J50">
        <f t="shared" si="7"/>
        <v>2.7178175790046263E-3</v>
      </c>
    </row>
    <row r="51" spans="1:10">
      <c r="A51">
        <v>0.27400000000000002</v>
      </c>
      <c r="B51">
        <v>965810</v>
      </c>
      <c r="C51">
        <v>64.37</v>
      </c>
      <c r="E51" s="1">
        <f t="shared" si="1"/>
        <v>435813.46287396702</v>
      </c>
      <c r="F51">
        <f t="shared" si="2"/>
        <v>881487.00347953977</v>
      </c>
      <c r="G51">
        <f t="shared" si="5"/>
        <v>983337.53702659835</v>
      </c>
      <c r="H51">
        <f t="shared" si="6"/>
        <v>63.691880000062952</v>
      </c>
      <c r="I51">
        <f t="shared" si="7"/>
        <v>1.8148017753593721E-2</v>
      </c>
      <c r="J51">
        <f t="shared" si="7"/>
        <v>1.0534721142411881E-2</v>
      </c>
    </row>
    <row r="52" spans="1:10">
      <c r="A52">
        <v>0.17100000000000001</v>
      </c>
      <c r="B52">
        <v>685430</v>
      </c>
      <c r="C52">
        <v>66.11</v>
      </c>
      <c r="E52" s="1">
        <f t="shared" si="1"/>
        <v>311900.45787537756</v>
      </c>
      <c r="F52">
        <f t="shared" si="2"/>
        <v>635581.92293415463</v>
      </c>
      <c r="G52">
        <f t="shared" si="5"/>
        <v>707987.48321107193</v>
      </c>
      <c r="H52">
        <f t="shared" si="6"/>
        <v>63.861330447394977</v>
      </c>
      <c r="I52">
        <f t="shared" si="7"/>
        <v>3.2909973609372117E-2</v>
      </c>
      <c r="J52">
        <f t="shared" si="7"/>
        <v>3.4014060695885986E-2</v>
      </c>
    </row>
    <row r="53" spans="1:10">
      <c r="A53">
        <v>0.107</v>
      </c>
      <c r="B53">
        <v>481430</v>
      </c>
      <c r="C53">
        <v>67.78</v>
      </c>
      <c r="E53" s="1">
        <f t="shared" si="1"/>
        <v>213962.51307922415</v>
      </c>
      <c r="F53">
        <f t="shared" si="2"/>
        <v>471121.68044763134</v>
      </c>
      <c r="G53">
        <f t="shared" si="5"/>
        <v>517431.72959432751</v>
      </c>
      <c r="H53">
        <f t="shared" si="6"/>
        <v>65.574563793569226</v>
      </c>
      <c r="I53">
        <f t="shared" si="7"/>
        <v>7.4780818798844087E-2</v>
      </c>
      <c r="J53">
        <f t="shared" si="7"/>
        <v>3.2538155893047732E-2</v>
      </c>
    </row>
    <row r="54" spans="1:10">
      <c r="A54">
        <v>6.6400000000000001E-2</v>
      </c>
      <c r="B54">
        <v>333690</v>
      </c>
      <c r="C54">
        <v>69.42</v>
      </c>
      <c r="E54" s="1">
        <f t="shared" si="1"/>
        <v>130998.51421091967</v>
      </c>
      <c r="F54">
        <f t="shared" si="2"/>
        <v>341444.52725479094</v>
      </c>
      <c r="G54">
        <f t="shared" si="5"/>
        <v>365711.60210979934</v>
      </c>
      <c r="H54">
        <f t="shared" si="6"/>
        <v>69.010203299231108</v>
      </c>
      <c r="I54">
        <f t="shared" si="7"/>
        <v>9.5962126853664592E-2</v>
      </c>
      <c r="J54">
        <f t="shared" si="7"/>
        <v>5.9031504000128729E-3</v>
      </c>
    </row>
    <row r="55" spans="1:10">
      <c r="A55">
        <v>4.1399999999999999E-2</v>
      </c>
      <c r="B55">
        <v>227910</v>
      </c>
      <c r="C55">
        <v>71.06</v>
      </c>
      <c r="E55" s="1">
        <f t="shared" si="1"/>
        <v>76520.682288461045</v>
      </c>
      <c r="F55">
        <f t="shared" si="2"/>
        <v>236854.55342032496</v>
      </c>
      <c r="G55">
        <f t="shared" si="5"/>
        <v>248908.6063072813</v>
      </c>
      <c r="H55">
        <f t="shared" si="6"/>
        <v>72.09589376865874</v>
      </c>
      <c r="I55">
        <f t="shared" si="7"/>
        <v>9.2135519754645678E-2</v>
      </c>
      <c r="J55">
        <f t="shared" si="7"/>
        <v>1.4577733867981117E-2</v>
      </c>
    </row>
    <row r="56" spans="1:10">
      <c r="A56">
        <v>2.58E-2</v>
      </c>
      <c r="B56">
        <v>154490</v>
      </c>
      <c r="C56">
        <v>72.61</v>
      </c>
      <c r="E56" s="1">
        <f t="shared" si="1"/>
        <v>47018.336481303442</v>
      </c>
      <c r="F56">
        <f t="shared" si="2"/>
        <v>159590.2948689083</v>
      </c>
      <c r="G56">
        <f t="shared" si="5"/>
        <v>166372.43215693568</v>
      </c>
      <c r="H56">
        <f t="shared" si="6"/>
        <v>73.584023780359388</v>
      </c>
      <c r="I56">
        <f t="shared" si="7"/>
        <v>7.6913924247107801E-2</v>
      </c>
      <c r="J56">
        <f t="shared" si="7"/>
        <v>1.3414457793133019E-2</v>
      </c>
    </row>
    <row r="57" spans="1:10">
      <c r="A57">
        <v>1.61E-2</v>
      </c>
      <c r="B57">
        <v>104660</v>
      </c>
      <c r="C57">
        <v>74.069999999999993</v>
      </c>
      <c r="E57" s="1">
        <f t="shared" si="1"/>
        <v>30942.873714233909</v>
      </c>
      <c r="F57">
        <f t="shared" si="2"/>
        <v>108020.25276211626</v>
      </c>
      <c r="G57">
        <f t="shared" si="5"/>
        <v>112364.7473208858</v>
      </c>
      <c r="H57">
        <f t="shared" si="6"/>
        <v>74.015408212932499</v>
      </c>
      <c r="I57">
        <f t="shared" si="7"/>
        <v>7.3616924525948785E-2</v>
      </c>
      <c r="J57">
        <f t="shared" si="7"/>
        <v>7.3702966204258313E-4</v>
      </c>
    </row>
    <row r="58" spans="1:10">
      <c r="A58">
        <v>0.01</v>
      </c>
      <c r="B58">
        <v>69859</v>
      </c>
      <c r="C58">
        <v>75.47</v>
      </c>
      <c r="E58" s="1">
        <f t="shared" si="1"/>
        <v>19913.569449223145</v>
      </c>
      <c r="F58">
        <f t="shared" si="2"/>
        <v>73795.478776452248</v>
      </c>
      <c r="G58">
        <f t="shared" si="5"/>
        <v>76435.089690892928</v>
      </c>
      <c r="H58">
        <f t="shared" si="6"/>
        <v>74.898537268890948</v>
      </c>
      <c r="I58">
        <f t="shared" si="7"/>
        <v>9.4133750710616068E-2</v>
      </c>
      <c r="J58">
        <f t="shared" si="7"/>
        <v>7.5720515583549888E-3</v>
      </c>
    </row>
    <row r="59" spans="1:10">
      <c r="A59">
        <v>2.5</v>
      </c>
      <c r="B59" s="1">
        <v>4303200</v>
      </c>
      <c r="C59">
        <v>56.65</v>
      </c>
      <c r="E59" s="1">
        <f t="shared" si="1"/>
        <v>2455737.2471900098</v>
      </c>
      <c r="F59">
        <f t="shared" si="2"/>
        <v>3284240.6848150301</v>
      </c>
      <c r="G59">
        <f t="shared" si="5"/>
        <v>4100839.2193587236</v>
      </c>
      <c r="H59">
        <f t="shared" si="6"/>
        <v>53.213298574008832</v>
      </c>
      <c r="I59">
        <f t="shared" si="7"/>
        <v>4.7025650827587931E-2</v>
      </c>
      <c r="J59">
        <f t="shared" si="7"/>
        <v>6.0665515021909394E-2</v>
      </c>
    </row>
    <row r="60" spans="1:10">
      <c r="A60">
        <v>1.56</v>
      </c>
      <c r="B60" s="1">
        <v>3487000</v>
      </c>
      <c r="C60">
        <v>60.55</v>
      </c>
      <c r="E60" s="1">
        <f t="shared" si="1"/>
        <v>1872697.4123801452</v>
      </c>
      <c r="F60">
        <f t="shared" si="2"/>
        <v>2558976.067002262</v>
      </c>
      <c r="G60">
        <f t="shared" si="5"/>
        <v>3171017.8349901559</v>
      </c>
      <c r="H60">
        <f t="shared" si="6"/>
        <v>53.802769552008016</v>
      </c>
      <c r="I60">
        <f t="shared" si="7"/>
        <v>9.0617196733537173E-2</v>
      </c>
      <c r="J60">
        <f t="shared" si="7"/>
        <v>0.11143237734090804</v>
      </c>
    </row>
    <row r="61" spans="1:10">
      <c r="A61">
        <v>0.97</v>
      </c>
      <c r="B61" s="1">
        <v>2591100</v>
      </c>
      <c r="C61">
        <v>62.18</v>
      </c>
      <c r="E61" s="1">
        <f t="shared" si="1"/>
        <v>1326159.8933890304</v>
      </c>
      <c r="F61">
        <f t="shared" si="2"/>
        <v>2033485.8299709801</v>
      </c>
      <c r="G61">
        <f t="shared" si="5"/>
        <v>2427707.7014184329</v>
      </c>
      <c r="H61">
        <f t="shared" si="6"/>
        <v>56.889182243649309</v>
      </c>
      <c r="I61">
        <f t="shared" si="7"/>
        <v>6.3059047733228027E-2</v>
      </c>
      <c r="J61">
        <f t="shared" si="7"/>
        <v>8.5088738442436335E-2</v>
      </c>
    </row>
    <row r="62" spans="1:10">
      <c r="A62">
        <v>0.60499999999999998</v>
      </c>
      <c r="B62" s="1">
        <v>1886100</v>
      </c>
      <c r="C62">
        <v>63.37</v>
      </c>
      <c r="E62" s="1">
        <f t="shared" si="1"/>
        <v>863050.2254263988</v>
      </c>
      <c r="F62">
        <f t="shared" si="2"/>
        <v>1549522.4492331631</v>
      </c>
      <c r="G62">
        <f t="shared" si="5"/>
        <v>1773661.6115499872</v>
      </c>
      <c r="H62">
        <f t="shared" si="6"/>
        <v>60.883146392056176</v>
      </c>
      <c r="I62">
        <f t="shared" si="7"/>
        <v>5.9614224298824438E-2</v>
      </c>
      <c r="J62">
        <f t="shared" si="7"/>
        <v>3.924338974189398E-2</v>
      </c>
    </row>
    <row r="63" spans="1:10">
      <c r="A63">
        <v>0.3765</v>
      </c>
      <c r="B63" s="1">
        <v>1349100</v>
      </c>
      <c r="C63">
        <v>64.77</v>
      </c>
      <c r="E63" s="1">
        <f t="shared" si="1"/>
        <v>559969.1971667012</v>
      </c>
      <c r="F63">
        <f t="shared" si="2"/>
        <v>1112818.5589813746</v>
      </c>
      <c r="G63">
        <f t="shared" si="5"/>
        <v>1245765.0849935163</v>
      </c>
      <c r="H63">
        <f t="shared" si="6"/>
        <v>63.288504716315003</v>
      </c>
      <c r="I63">
        <f t="shared" si="7"/>
        <v>7.6595445116361779E-2</v>
      </c>
      <c r="J63">
        <f t="shared" si="7"/>
        <v>2.2873170969352982E-2</v>
      </c>
    </row>
    <row r="64" spans="1:10">
      <c r="A64">
        <v>0.23449999999999999</v>
      </c>
      <c r="B64">
        <v>955650</v>
      </c>
      <c r="C64">
        <v>66.510000000000005</v>
      </c>
      <c r="E64" s="1">
        <f t="shared" si="1"/>
        <v>389571.60329219484</v>
      </c>
      <c r="F64">
        <f t="shared" si="2"/>
        <v>788393.65682831453</v>
      </c>
      <c r="G64">
        <f t="shared" si="5"/>
        <v>879392.17202495807</v>
      </c>
      <c r="H64">
        <f t="shared" si="6"/>
        <v>63.704486516761825</v>
      </c>
      <c r="I64">
        <f t="shared" si="7"/>
        <v>7.9796816800127596E-2</v>
      </c>
      <c r="J64">
        <f t="shared" si="7"/>
        <v>4.2181829548010516E-2</v>
      </c>
    </row>
    <row r="65" spans="1:10">
      <c r="A65">
        <v>0.14599999999999999</v>
      </c>
      <c r="B65">
        <v>670540</v>
      </c>
      <c r="C65">
        <v>68.13</v>
      </c>
      <c r="E65" s="1">
        <f t="shared" si="1"/>
        <v>277414.86388943926</v>
      </c>
      <c r="F65">
        <f t="shared" si="2"/>
        <v>573732.41673193709</v>
      </c>
      <c r="G65">
        <f t="shared" si="5"/>
        <v>637281.64316561422</v>
      </c>
      <c r="H65">
        <f t="shared" si="6"/>
        <v>64.194999493713411</v>
      </c>
      <c r="I65">
        <f t="shared" si="7"/>
        <v>4.9599362952822766E-2</v>
      </c>
      <c r="J65">
        <f t="shared" si="7"/>
        <v>5.7757236258426319E-2</v>
      </c>
    </row>
    <row r="66" spans="1:10">
      <c r="A66">
        <v>9.0999999999999998E-2</v>
      </c>
      <c r="B66">
        <v>465960</v>
      </c>
      <c r="C66">
        <v>69.650000000000006</v>
      </c>
      <c r="E66" s="1">
        <f t="shared" ref="E66:E96" si="8">($M$1*A66^2*$O$1^2)/(1+A66^2*$O$1^2)+($M$2*A66^2*$O$2^2)/(1+A66^2*$O$2^2)+($M$3*A66^2*$O$3^2)/(1+A66^2*$O$3^2)+($M$4*A66^2*$O$4^2)/(1+A66^2*$O$4^2)+($M$5*A66^2*$O$5^2)/(1+A66^2*$O$5^2)+($M$6*A66^2*$O$6^2)/(1+A66^2*$O$6^2)+($M$7*A66^2*$O$7^2)/(1+A66^2*$O$7^2)+($M$8*A66^2*$O$8^2)/(1+A66^2*$O$8^2)+($M$9*A66^2*$O$9^2)/(1+A66^2*$O$9^2)+($M$10*A66^2*$O$10^2)/(1+A66^2*$O$10^2)</f>
        <v>183292.62877252256</v>
      </c>
      <c r="F66">
        <f t="shared" ref="F66:F96" si="9">($M$1*A66*$O$1)/(1+A66^2*$O$1^2)+($M$2*A66*$O$2)/(1+A66^2*$O$2^2)+($M$3*A66*$O$3)/(1+A66^2*$O$3^2)+($M$4*A66*$O$4)/(1+A66^2*$O$4^2)+($M$5*A66*$O$5)/(1+A66^2*$O$5^2)+($M$6*A66*$O$6)/(1+A66^2*$O$6^2)+($M$7*A66*$O$7)/(1+A66^2*$O$7^2)+($M$8*A66*$O$8)/(1+A66^2*$O$8^2)+($M$9*A66*$O$9)/(1+A66^2*$O$9^2)+($M$10*A66*$O$10)/(1+A66^2*$O$10^2)</f>
        <v>424263.02501297544</v>
      </c>
      <c r="G66">
        <f t="shared" si="5"/>
        <v>462163.71791336278</v>
      </c>
      <c r="H66">
        <f t="shared" si="6"/>
        <v>66.634403419502235</v>
      </c>
      <c r="I66">
        <f t="shared" si="7"/>
        <v>8.1472274157378746E-3</v>
      </c>
      <c r="J66">
        <f t="shared" si="7"/>
        <v>4.3296433316550913E-2</v>
      </c>
    </row>
    <row r="67" spans="1:10">
      <c r="A67">
        <v>5.6500000000000002E-2</v>
      </c>
      <c r="B67">
        <v>321330</v>
      </c>
      <c r="C67">
        <v>71.13</v>
      </c>
      <c r="E67" s="1">
        <f t="shared" si="8"/>
        <v>109031.6366448409</v>
      </c>
      <c r="F67">
        <f t="shared" si="9"/>
        <v>302879.45001487853</v>
      </c>
      <c r="G67">
        <f t="shared" ref="G67:G96" si="10">(E67^2+F67^2)^0.5</f>
        <v>321906.59985587111</v>
      </c>
      <c r="H67">
        <f t="shared" ref="H67:H96" si="11">DEGREES(ATAN(F67/E67))</f>
        <v>70.201955181743273</v>
      </c>
      <c r="I67">
        <f t="shared" ref="I67:J96" si="12">ABS((G67-B67)/B67)</f>
        <v>1.7944165059941941E-3</v>
      </c>
      <c r="J67">
        <f t="shared" si="12"/>
        <v>1.3047164603637322E-2</v>
      </c>
    </row>
    <row r="68" spans="1:10">
      <c r="A68">
        <v>3.5349999999999999E-2</v>
      </c>
      <c r="B68">
        <v>219900</v>
      </c>
      <c r="C68">
        <v>72.52</v>
      </c>
      <c r="E68" s="1">
        <f t="shared" si="8"/>
        <v>64432.432577575608</v>
      </c>
      <c r="F68">
        <f t="shared" si="9"/>
        <v>207892.67498167112</v>
      </c>
      <c r="G68">
        <f t="shared" si="10"/>
        <v>217648.576101243</v>
      </c>
      <c r="H68">
        <f t="shared" si="11"/>
        <v>72.780158623555508</v>
      </c>
      <c r="I68">
        <f t="shared" si="12"/>
        <v>1.023839881199181E-2</v>
      </c>
      <c r="J68">
        <f t="shared" si="12"/>
        <v>3.5874051786474325E-3</v>
      </c>
    </row>
    <row r="69" spans="1:10">
      <c r="A69">
        <v>2.205E-2</v>
      </c>
      <c r="B69">
        <v>149320</v>
      </c>
      <c r="C69">
        <v>73.87</v>
      </c>
      <c r="E69" s="1">
        <f t="shared" si="8"/>
        <v>40719.701210941283</v>
      </c>
      <c r="F69">
        <f t="shared" si="9"/>
        <v>139914.98838964017</v>
      </c>
      <c r="G69">
        <f t="shared" si="10"/>
        <v>145719.93014952168</v>
      </c>
      <c r="H69">
        <f t="shared" si="11"/>
        <v>73.773328040760916</v>
      </c>
      <c r="I69">
        <f t="shared" si="12"/>
        <v>2.4109763263315841E-2</v>
      </c>
      <c r="J69">
        <f t="shared" si="12"/>
        <v>1.3086768544617404E-3</v>
      </c>
    </row>
    <row r="70" spans="1:10">
      <c r="A70">
        <v>1.37E-2</v>
      </c>
      <c r="B70">
        <v>100620</v>
      </c>
      <c r="C70">
        <v>75.16</v>
      </c>
      <c r="E70" s="1">
        <f t="shared" si="8"/>
        <v>26838.581278261132</v>
      </c>
      <c r="F70">
        <f t="shared" si="9"/>
        <v>94852.444301622018</v>
      </c>
      <c r="G70">
        <f t="shared" si="10"/>
        <v>98576.344195867481</v>
      </c>
      <c r="H70">
        <f t="shared" si="11"/>
        <v>74.201093379853802</v>
      </c>
      <c r="I70">
        <f t="shared" si="12"/>
        <v>2.0310632122167747E-2</v>
      </c>
      <c r="J70">
        <f t="shared" si="12"/>
        <v>1.275820409986954E-2</v>
      </c>
    </row>
    <row r="71" spans="1:10">
      <c r="A71">
        <v>8.5500000000000003E-3</v>
      </c>
      <c r="B71">
        <v>67240</v>
      </c>
      <c r="C71">
        <v>76.42</v>
      </c>
      <c r="E71" s="1">
        <f t="shared" si="8"/>
        <v>16928.950920627911</v>
      </c>
      <c r="F71">
        <f t="shared" si="9"/>
        <v>65070.901599318364</v>
      </c>
      <c r="G71">
        <f t="shared" si="10"/>
        <v>67236.981001686872</v>
      </c>
      <c r="H71">
        <f t="shared" si="11"/>
        <v>75.417110557826376</v>
      </c>
      <c r="I71">
        <f t="shared" si="12"/>
        <v>4.4898844633070607E-5</v>
      </c>
      <c r="J71">
        <f t="shared" si="12"/>
        <v>1.3123389717006351E-2</v>
      </c>
    </row>
    <row r="72" spans="1:10">
      <c r="A72">
        <v>5.3499999999999997E-3</v>
      </c>
      <c r="B72">
        <v>44528</v>
      </c>
      <c r="C72">
        <v>77.64</v>
      </c>
      <c r="E72" s="1">
        <f t="shared" si="8"/>
        <v>9993.9002022898148</v>
      </c>
      <c r="F72">
        <f t="shared" si="9"/>
        <v>44036.116163811654</v>
      </c>
      <c r="G72">
        <f t="shared" si="10"/>
        <v>45155.925060240348</v>
      </c>
      <c r="H72">
        <f t="shared" si="11"/>
        <v>77.213437108205596</v>
      </c>
      <c r="I72">
        <f t="shared" si="12"/>
        <v>1.4101802466770305E-2</v>
      </c>
      <c r="J72">
        <f t="shared" si="12"/>
        <v>5.4941124651520373E-3</v>
      </c>
    </row>
    <row r="73" spans="1:10">
      <c r="A73">
        <v>3.32E-3</v>
      </c>
      <c r="B73">
        <v>29132</v>
      </c>
      <c r="C73">
        <v>78.87</v>
      </c>
      <c r="E73" s="1">
        <f t="shared" si="8"/>
        <v>5914.1578209542713</v>
      </c>
      <c r="F73">
        <f t="shared" si="9"/>
        <v>28960.741808915893</v>
      </c>
      <c r="G73">
        <f t="shared" si="10"/>
        <v>29558.447673276816</v>
      </c>
      <c r="H73">
        <f t="shared" si="11"/>
        <v>78.458157765021781</v>
      </c>
      <c r="I73">
        <f t="shared" si="12"/>
        <v>1.4638461941398331E-2</v>
      </c>
      <c r="J73">
        <f t="shared" si="12"/>
        <v>5.2217856596706424E-3</v>
      </c>
    </row>
    <row r="74" spans="1:10">
      <c r="A74">
        <v>2.0699999999999998E-3</v>
      </c>
      <c r="B74">
        <v>18797</v>
      </c>
      <c r="C74">
        <v>80.14</v>
      </c>
      <c r="E74" s="1">
        <f t="shared" si="8"/>
        <v>3787.0053680127926</v>
      </c>
      <c r="F74">
        <f t="shared" si="9"/>
        <v>19057.544709756588</v>
      </c>
      <c r="G74">
        <f t="shared" si="10"/>
        <v>19430.167781615502</v>
      </c>
      <c r="H74">
        <f t="shared" si="11"/>
        <v>78.76092064207505</v>
      </c>
      <c r="I74">
        <f t="shared" si="12"/>
        <v>3.3684512508139725E-2</v>
      </c>
      <c r="J74">
        <f t="shared" si="12"/>
        <v>1.7208377313762801E-2</v>
      </c>
    </row>
    <row r="75" spans="1:10">
      <c r="A75">
        <v>1.2899999999999999E-3</v>
      </c>
      <c r="B75">
        <v>12050</v>
      </c>
      <c r="C75">
        <v>81.41</v>
      </c>
      <c r="E75" s="1">
        <f t="shared" si="8"/>
        <v>2463.0268707368082</v>
      </c>
      <c r="F75">
        <f t="shared" si="9"/>
        <v>12695.819505159461</v>
      </c>
      <c r="G75">
        <f t="shared" si="10"/>
        <v>12932.530080133547</v>
      </c>
      <c r="H75">
        <f t="shared" si="11"/>
        <v>79.020833487740717</v>
      </c>
      <c r="I75">
        <f t="shared" si="12"/>
        <v>7.3239010799464488E-2</v>
      </c>
      <c r="J75">
        <f t="shared" si="12"/>
        <v>2.9347334630380542E-2</v>
      </c>
    </row>
    <row r="76" spans="1:10">
      <c r="A76" s="1">
        <v>8.0500000000000005E-4</v>
      </c>
      <c r="B76">
        <v>7699.6</v>
      </c>
      <c r="C76">
        <v>82.71</v>
      </c>
      <c r="E76" s="1">
        <f t="shared" si="8"/>
        <v>1456.8069314932814</v>
      </c>
      <c r="F76">
        <f t="shared" si="9"/>
        <v>8514.5426498889974</v>
      </c>
      <c r="G76">
        <f t="shared" si="10"/>
        <v>8638.2708323150891</v>
      </c>
      <c r="H76">
        <f t="shared" si="11"/>
        <v>80.290915489036962</v>
      </c>
      <c r="I76">
        <f t="shared" si="12"/>
        <v>0.12191163597006191</v>
      </c>
      <c r="J76">
        <f t="shared" si="12"/>
        <v>2.9247787582674791E-2</v>
      </c>
    </row>
    <row r="77" spans="1:10">
      <c r="A77" s="1">
        <v>5.0000000000000001E-4</v>
      </c>
      <c r="B77">
        <v>4812.7</v>
      </c>
      <c r="C77">
        <v>84.1</v>
      </c>
      <c r="E77" s="1">
        <f t="shared" si="8"/>
        <v>748.84207911813371</v>
      </c>
      <c r="F77">
        <f t="shared" si="9"/>
        <v>5594.7000905510131</v>
      </c>
      <c r="G77">
        <f t="shared" si="10"/>
        <v>5644.5933035666512</v>
      </c>
      <c r="H77">
        <f t="shared" si="11"/>
        <v>82.376358661684321</v>
      </c>
      <c r="I77">
        <f t="shared" si="12"/>
        <v>0.17285376266267405</v>
      </c>
    </row>
    <row r="78" spans="1:10">
      <c r="A78">
        <v>0.2</v>
      </c>
      <c r="B78">
        <v>739190</v>
      </c>
      <c r="C78">
        <v>90</v>
      </c>
      <c r="E78" s="1">
        <f t="shared" si="8"/>
        <v>348456.10544275033</v>
      </c>
      <c r="F78">
        <f t="shared" si="9"/>
        <v>705878.60048564954</v>
      </c>
      <c r="G78">
        <f t="shared" si="10"/>
        <v>787201.53457923874</v>
      </c>
      <c r="H78">
        <f t="shared" si="11"/>
        <v>63.726806540547464</v>
      </c>
      <c r="I78">
        <f t="shared" si="12"/>
        <v>6.4951547747181024E-2</v>
      </c>
    </row>
    <row r="79" spans="1:10">
      <c r="A79">
        <v>0.12479999999999999</v>
      </c>
      <c r="B79">
        <v>599250</v>
      </c>
      <c r="C79">
        <v>77.45</v>
      </c>
      <c r="E79" s="1">
        <f t="shared" si="8"/>
        <v>244724.54316859308</v>
      </c>
      <c r="F79">
        <f t="shared" si="9"/>
        <v>519374.69092587271</v>
      </c>
      <c r="G79">
        <f t="shared" si="10"/>
        <v>574142.98881325929</v>
      </c>
      <c r="H79">
        <f t="shared" si="11"/>
        <v>64.770620860813935</v>
      </c>
      <c r="I79">
        <f t="shared" si="12"/>
        <v>4.1897390382546036E-2</v>
      </c>
      <c r="J79">
        <f t="shared" si="12"/>
        <v>0.16371051180356447</v>
      </c>
    </row>
    <row r="80" spans="1:10">
      <c r="A80">
        <v>7.7600000000000002E-2</v>
      </c>
      <c r="B80">
        <v>447400</v>
      </c>
      <c r="C80">
        <v>70.790000000000006</v>
      </c>
      <c r="E80" s="1">
        <f t="shared" si="8"/>
        <v>155440.457862123</v>
      </c>
      <c r="F80">
        <f t="shared" si="9"/>
        <v>381158.9443445137</v>
      </c>
      <c r="G80">
        <f t="shared" si="10"/>
        <v>411635.61166911997</v>
      </c>
      <c r="H80">
        <f t="shared" si="11"/>
        <v>67.813870031770335</v>
      </c>
      <c r="I80">
        <f t="shared" si="12"/>
        <v>7.9938284154850311E-2</v>
      </c>
      <c r="J80">
        <f t="shared" si="12"/>
        <v>4.204167210382357E-2</v>
      </c>
    </row>
    <row r="81" spans="1:10">
      <c r="A81">
        <v>4.8399999999999999E-2</v>
      </c>
      <c r="B81">
        <v>313370</v>
      </c>
      <c r="C81">
        <v>72.94</v>
      </c>
      <c r="E81" s="1">
        <f t="shared" si="8"/>
        <v>91292.768991253281</v>
      </c>
      <c r="F81">
        <f t="shared" si="9"/>
        <v>268584.80443125108</v>
      </c>
      <c r="G81">
        <f t="shared" si="10"/>
        <v>283676.16544479679</v>
      </c>
      <c r="H81">
        <f t="shared" si="11"/>
        <v>71.226950974408297</v>
      </c>
      <c r="I81">
        <f t="shared" si="12"/>
        <v>9.4756468568156532E-2</v>
      </c>
      <c r="J81">
        <f t="shared" si="12"/>
        <v>2.3485728346472459E-2</v>
      </c>
    </row>
    <row r="82" spans="1:10">
      <c r="A82">
        <v>3.0120000000000001E-2</v>
      </c>
      <c r="B82">
        <v>214650</v>
      </c>
      <c r="C82">
        <v>74.45</v>
      </c>
      <c r="E82" s="1">
        <f t="shared" si="8"/>
        <v>54630.546448563415</v>
      </c>
      <c r="F82">
        <f t="shared" si="9"/>
        <v>181794.93903937761</v>
      </c>
      <c r="G82">
        <f t="shared" si="10"/>
        <v>189825.96362352456</v>
      </c>
      <c r="H82">
        <f t="shared" si="11"/>
        <v>73.274139501638203</v>
      </c>
      <c r="I82">
        <f t="shared" si="12"/>
        <v>0.11564889996028625</v>
      </c>
      <c r="J82">
        <f t="shared" si="12"/>
        <v>1.5793962368862321E-2</v>
      </c>
    </row>
    <row r="83" spans="1:10">
      <c r="A83">
        <v>1.8759999999999999E-2</v>
      </c>
      <c r="B83">
        <v>145130</v>
      </c>
      <c r="C83">
        <v>75.680000000000007</v>
      </c>
      <c r="E83" s="1">
        <f t="shared" si="8"/>
        <v>35328.610622138149</v>
      </c>
      <c r="F83">
        <f t="shared" si="9"/>
        <v>122385.39857067732</v>
      </c>
      <c r="G83">
        <f t="shared" si="10"/>
        <v>127382.48118086804</v>
      </c>
      <c r="H83">
        <f t="shared" si="11"/>
        <v>73.898323055097066</v>
      </c>
      <c r="I83">
        <f t="shared" si="12"/>
        <v>0.12228704485035459</v>
      </c>
      <c r="J83">
        <f t="shared" si="12"/>
        <v>2.3542242929478603E-2</v>
      </c>
    </row>
    <row r="84" spans="1:10">
      <c r="A84">
        <v>1.1679999999999999E-2</v>
      </c>
      <c r="B84">
        <v>97349</v>
      </c>
      <c r="C84">
        <v>76.75</v>
      </c>
      <c r="E84" s="1">
        <f t="shared" si="8"/>
        <v>23172.250628418169</v>
      </c>
      <c r="F84">
        <f t="shared" si="9"/>
        <v>83517.179223452433</v>
      </c>
      <c r="G84">
        <f t="shared" si="10"/>
        <v>86672.212528748219</v>
      </c>
      <c r="H84">
        <f t="shared" si="11"/>
        <v>74.493064773390529</v>
      </c>
      <c r="I84">
        <f t="shared" si="12"/>
        <v>0.10967536873775571</v>
      </c>
      <c r="J84">
        <f t="shared" si="12"/>
        <v>2.940632217080744E-2</v>
      </c>
    </row>
    <row r="85" spans="1:10">
      <c r="A85">
        <v>7.28E-3</v>
      </c>
      <c r="B85">
        <v>64837</v>
      </c>
      <c r="C85">
        <v>77.81</v>
      </c>
      <c r="E85" s="1">
        <f t="shared" si="8"/>
        <v>14201.208993829399</v>
      </c>
      <c r="F85">
        <f t="shared" si="9"/>
        <v>57069.309937190214</v>
      </c>
      <c r="G85">
        <f t="shared" si="10"/>
        <v>58809.697105099076</v>
      </c>
      <c r="H85">
        <f t="shared" si="11"/>
        <v>76.026249656208734</v>
      </c>
      <c r="I85">
        <f t="shared" si="12"/>
        <v>9.2960854063280599E-2</v>
      </c>
      <c r="J85">
        <f t="shared" si="12"/>
        <v>2.2924435725372942E-2</v>
      </c>
    </row>
    <row r="86" spans="1:10">
      <c r="A86">
        <v>4.5199999999999997E-3</v>
      </c>
      <c r="B86">
        <v>42932</v>
      </c>
      <c r="C86">
        <v>78.83</v>
      </c>
      <c r="E86" s="1">
        <f t="shared" si="8"/>
        <v>8248.1709696264188</v>
      </c>
      <c r="F86">
        <f t="shared" si="9"/>
        <v>38045.498480700036</v>
      </c>
      <c r="G86">
        <f t="shared" si="10"/>
        <v>38929.324152740395</v>
      </c>
      <c r="H86">
        <f t="shared" si="11"/>
        <v>77.76771455085624</v>
      </c>
      <c r="I86">
        <f t="shared" si="12"/>
        <v>9.3232922930671869E-2</v>
      </c>
      <c r="J86">
        <f t="shared" si="12"/>
        <v>1.3475649488059849E-2</v>
      </c>
    </row>
    <row r="87" spans="1:10">
      <c r="A87">
        <v>2.8300000000000001E-3</v>
      </c>
      <c r="B87">
        <v>28277</v>
      </c>
      <c r="C87">
        <v>79.84</v>
      </c>
      <c r="E87" s="1">
        <f t="shared" si="8"/>
        <v>5046.7468814865406</v>
      </c>
      <c r="F87">
        <f t="shared" si="9"/>
        <v>25122.588945642929</v>
      </c>
      <c r="G87">
        <f t="shared" si="10"/>
        <v>25624.483007809824</v>
      </c>
      <c r="H87">
        <f t="shared" si="11"/>
        <v>78.641328972734144</v>
      </c>
      <c r="I87">
        <f t="shared" si="12"/>
        <v>9.3804752703263286E-2</v>
      </c>
      <c r="J87">
        <f t="shared" si="12"/>
        <v>1.5013414670163575E-2</v>
      </c>
    </row>
    <row r="88" spans="1:10">
      <c r="A88">
        <v>1.7600000000000001E-3</v>
      </c>
      <c r="B88">
        <v>18529</v>
      </c>
      <c r="C88">
        <v>80.819999999999993</v>
      </c>
      <c r="E88" s="1">
        <f t="shared" si="8"/>
        <v>3280.9700568288126</v>
      </c>
      <c r="F88">
        <f t="shared" si="9"/>
        <v>16550.871730921554</v>
      </c>
      <c r="G88">
        <f t="shared" si="10"/>
        <v>16872.940454088774</v>
      </c>
      <c r="H88">
        <f t="shared" si="11"/>
        <v>78.787311352564686</v>
      </c>
      <c r="I88">
        <f t="shared" si="12"/>
        <v>8.9376628307584138E-2</v>
      </c>
      <c r="J88">
        <f t="shared" si="12"/>
        <v>2.5150812267202519E-2</v>
      </c>
    </row>
    <row r="89" spans="1:10">
      <c r="A89">
        <v>1.1000000000000001E-3</v>
      </c>
      <c r="B89">
        <v>12063</v>
      </c>
      <c r="C89">
        <v>81.81</v>
      </c>
      <c r="E89" s="1">
        <f t="shared" si="8"/>
        <v>2093.8838349769071</v>
      </c>
      <c r="F89">
        <f t="shared" si="9"/>
        <v>11098.199445048405</v>
      </c>
      <c r="G89">
        <f t="shared" si="10"/>
        <v>11293.997540129461</v>
      </c>
      <c r="H89">
        <f t="shared" si="11"/>
        <v>79.315666179039823</v>
      </c>
      <c r="I89">
        <f t="shared" si="12"/>
        <v>6.3748856824217742E-2</v>
      </c>
      <c r="J89">
        <f t="shared" si="12"/>
        <v>3.0489351191299096E-2</v>
      </c>
    </row>
    <row r="90" spans="1:10">
      <c r="A90" s="1">
        <v>6.8400000000000004E-4</v>
      </c>
      <c r="B90">
        <v>7809.7</v>
      </c>
      <c r="C90">
        <v>82.79</v>
      </c>
      <c r="E90" s="1">
        <f t="shared" si="8"/>
        <v>1176.1287342993273</v>
      </c>
      <c r="F90">
        <f t="shared" si="9"/>
        <v>7395.1799013601776</v>
      </c>
      <c r="G90">
        <f t="shared" si="10"/>
        <v>7488.12156506063</v>
      </c>
      <c r="H90">
        <f t="shared" si="11"/>
        <v>80.963367209091516</v>
      </c>
      <c r="I90">
        <f t="shared" si="12"/>
        <v>4.1176797436440558E-2</v>
      </c>
      <c r="J90">
        <f t="shared" si="12"/>
        <v>2.206344716642699E-2</v>
      </c>
    </row>
    <row r="91" spans="1:10">
      <c r="A91" s="1">
        <v>4.28E-4</v>
      </c>
      <c r="B91">
        <v>5014.8999999999996</v>
      </c>
      <c r="C91">
        <v>83.77</v>
      </c>
      <c r="E91" s="1">
        <f t="shared" si="8"/>
        <v>590.6465895160386</v>
      </c>
      <c r="F91">
        <f t="shared" si="9"/>
        <v>4852.2870617862309</v>
      </c>
      <c r="G91">
        <f t="shared" si="10"/>
        <v>4888.1032235096045</v>
      </c>
      <c r="H91">
        <f t="shared" si="11"/>
        <v>83.059791709731925</v>
      </c>
      <c r="I91">
        <f t="shared" si="12"/>
        <v>2.5284008951403845E-2</v>
      </c>
      <c r="J91">
        <f t="shared" si="12"/>
        <v>8.478074373499709E-3</v>
      </c>
    </row>
    <row r="92" spans="1:10">
      <c r="A92" s="1">
        <v>2.656E-4</v>
      </c>
      <c r="B92">
        <v>3202.7</v>
      </c>
      <c r="C92">
        <v>84.82</v>
      </c>
      <c r="E92" s="1">
        <f t="shared" si="8"/>
        <v>281.85816102261151</v>
      </c>
      <c r="F92">
        <f t="shared" si="9"/>
        <v>3096.4373061792689</v>
      </c>
      <c r="G92">
        <f t="shared" si="10"/>
        <v>3109.2391374794215</v>
      </c>
      <c r="H92">
        <f t="shared" si="11"/>
        <v>84.798893557731247</v>
      </c>
      <c r="I92">
        <f t="shared" si="12"/>
        <v>2.9181897311823871E-2</v>
      </c>
      <c r="J92">
        <f t="shared" si="12"/>
        <v>2.4883803665109289E-4</v>
      </c>
    </row>
    <row r="93" spans="1:10">
      <c r="A93" s="1">
        <v>1.6559999999999999E-4</v>
      </c>
      <c r="B93">
        <v>2023.9</v>
      </c>
      <c r="C93">
        <v>85.93</v>
      </c>
      <c r="E93" s="1">
        <f t="shared" si="8"/>
        <v>140.29919651338599</v>
      </c>
      <c r="F93">
        <f t="shared" si="9"/>
        <v>1966.3467022380075</v>
      </c>
      <c r="G93">
        <f t="shared" si="10"/>
        <v>1971.3455348935126</v>
      </c>
      <c r="H93">
        <f t="shared" si="11"/>
        <v>85.918851787863829</v>
      </c>
      <c r="I93">
        <f t="shared" si="12"/>
        <v>2.5966927766434823E-2</v>
      </c>
      <c r="J93">
        <f t="shared" si="12"/>
        <v>1.2973597272404803E-4</v>
      </c>
    </row>
    <row r="94" spans="1:10">
      <c r="A94" s="1">
        <v>1.032E-4</v>
      </c>
      <c r="B94">
        <v>1267.3</v>
      </c>
      <c r="C94">
        <v>87.12</v>
      </c>
      <c r="E94" s="1">
        <f t="shared" si="8"/>
        <v>71.73564154867681</v>
      </c>
      <c r="F94">
        <f t="shared" si="9"/>
        <v>1245.5491290583836</v>
      </c>
      <c r="G94">
        <f t="shared" si="10"/>
        <v>1247.6131752937279</v>
      </c>
      <c r="H94">
        <f t="shared" si="11"/>
        <v>86.703771899173987</v>
      </c>
      <c r="I94">
        <f t="shared" si="12"/>
        <v>1.5534462799867508E-2</v>
      </c>
      <c r="J94">
        <f t="shared" si="12"/>
        <v>4.7776411940543845E-3</v>
      </c>
    </row>
    <row r="95" spans="1:10">
      <c r="A95" s="1">
        <v>6.4399999999999993E-5</v>
      </c>
      <c r="B95">
        <v>793.4</v>
      </c>
      <c r="C95">
        <v>88.22</v>
      </c>
      <c r="E95" s="1">
        <f t="shared" si="8"/>
        <v>35.469507354655867</v>
      </c>
      <c r="F95">
        <f t="shared" si="9"/>
        <v>788.27081855252311</v>
      </c>
      <c r="G95">
        <f t="shared" si="10"/>
        <v>789.06841866434297</v>
      </c>
      <c r="H95">
        <f t="shared" si="11"/>
        <v>87.423622535260577</v>
      </c>
      <c r="I95">
        <f t="shared" si="12"/>
        <v>5.4595176905180313E-3</v>
      </c>
      <c r="J95">
        <f t="shared" si="12"/>
        <v>9.0271759775495553E-3</v>
      </c>
    </row>
    <row r="96" spans="1:10">
      <c r="A96" s="1">
        <v>4.0000000000000003E-5</v>
      </c>
      <c r="B96">
        <v>494.91</v>
      </c>
      <c r="C96">
        <v>89.01</v>
      </c>
      <c r="E96" s="1">
        <f t="shared" si="8"/>
        <v>16.599355135899099</v>
      </c>
      <c r="F96">
        <f t="shared" si="9"/>
        <v>494.36537405886821</v>
      </c>
      <c r="G96">
        <f t="shared" si="10"/>
        <v>494.64397465176143</v>
      </c>
      <c r="H96">
        <f t="shared" si="11"/>
        <v>88.076896434652369</v>
      </c>
      <c r="I96">
        <f t="shared" si="12"/>
        <v>5.3752267733244363E-4</v>
      </c>
      <c r="J96">
        <f t="shared" si="12"/>
        <v>1.0483131843024787E-2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RTFOT + PAV</vt:lpstr>
      <vt:lpstr>RTFOT</vt:lpstr>
      <vt:lpstr>Fresh</vt:lpstr>
      <vt:lpstr>20h</vt:lpstr>
      <vt:lpstr>40h</vt:lpstr>
      <vt:lpstr>80h</vt:lpstr>
      <vt:lpstr>160h</vt:lpstr>
      <vt:lpstr>320h</vt:lpstr>
      <vt:lpstr>50C</vt:lpstr>
      <vt:lpstr>150C</vt:lpstr>
      <vt:lpstr>200C</vt:lpstr>
      <vt:lpstr>5atm</vt:lpstr>
      <vt:lpstr>10 atm</vt:lpstr>
      <vt:lpstr>15atm</vt:lpstr>
      <vt:lpstr>20atm</vt:lpstr>
      <vt:lpstr>total</vt:lpstr>
      <vt:lpstr>Fresh (2)</vt:lpstr>
      <vt:lpstr>CAM</vt:lpstr>
      <vt:lpstr>Sheet3</vt:lpstr>
    </vt:vector>
  </TitlesOfParts>
  <Company>TU Delft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Ruxin Jing - CITG</dc:creator>
  <cp:lastModifiedBy>Ruxin Jing - CITG</cp:lastModifiedBy>
  <dcterms:created xsi:type="dcterms:W3CDTF">2016-12-20T20:48:33Z</dcterms:created>
  <dcterms:modified xsi:type="dcterms:W3CDTF">2018-03-29T17:59:07Z</dcterms:modified>
</cp:coreProperties>
</file>