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Artykuł 2019\Global Biogeochem. Cycles\"/>
    </mc:Choice>
  </mc:AlternateContent>
  <xr:revisionPtr revIDLastSave="0" documentId="13_ncr:1_{104FD0A0-CB07-4F52-8BEA-C61348D9AA3F}" xr6:coauthVersionLast="36" xr6:coauthVersionMax="36" xr10:uidLastSave="{00000000-0000-0000-0000-000000000000}"/>
  <bookViews>
    <workbookView xWindow="0" yWindow="0" windowWidth="23040" windowHeight="9060" xr2:uid="{2CFA775F-3870-47F9-BBD7-7B6CEEA71482}"/>
  </bookViews>
  <sheets>
    <sheet name="Nielisz Reservoir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0" i="1" l="1"/>
  <c r="H30" i="1"/>
  <c r="P29" i="1"/>
  <c r="H29" i="1"/>
  <c r="P28" i="1"/>
  <c r="H28" i="1"/>
  <c r="P27" i="1"/>
  <c r="H27" i="1"/>
  <c r="P26" i="1"/>
  <c r="H26" i="1"/>
  <c r="P25" i="1"/>
  <c r="H25" i="1"/>
  <c r="P24" i="1"/>
  <c r="H24" i="1"/>
  <c r="P23" i="1"/>
  <c r="H23" i="1"/>
  <c r="P22" i="1"/>
  <c r="H22" i="1"/>
  <c r="P21" i="1"/>
  <c r="H21" i="1"/>
  <c r="P20" i="1"/>
  <c r="H20" i="1"/>
  <c r="P19" i="1"/>
  <c r="H19" i="1"/>
  <c r="P18" i="1"/>
  <c r="H18" i="1"/>
  <c r="P17" i="1"/>
  <c r="H17" i="1"/>
  <c r="P16" i="1"/>
  <c r="H16" i="1"/>
  <c r="P15" i="1"/>
  <c r="H15" i="1"/>
  <c r="P14" i="1"/>
  <c r="H14" i="1"/>
  <c r="P13" i="1"/>
  <c r="H13" i="1"/>
  <c r="P12" i="1"/>
  <c r="H12" i="1"/>
  <c r="P11" i="1"/>
  <c r="H11" i="1"/>
  <c r="P10" i="1"/>
  <c r="H10" i="1"/>
  <c r="P9" i="1"/>
  <c r="H9" i="1"/>
  <c r="P8" i="1"/>
  <c r="H8" i="1"/>
  <c r="P7" i="1"/>
  <c r="H7" i="1"/>
  <c r="P6" i="1"/>
  <c r="H6" i="1"/>
  <c r="P5" i="1"/>
  <c r="H5" i="1"/>
  <c r="P4" i="1"/>
  <c r="H4" i="1"/>
  <c r="P3" i="1"/>
  <c r="H3" i="1"/>
</calcChain>
</file>

<file path=xl/sharedStrings.xml><?xml version="1.0" encoding="utf-8"?>
<sst xmlns="http://schemas.openxmlformats.org/spreadsheetml/2006/main" count="144" uniqueCount="62">
  <si>
    <t>Date</t>
  </si>
  <si>
    <t>Sediment layer</t>
  </si>
  <si>
    <t>αCH4-CO2</t>
  </si>
  <si>
    <t>porosity</t>
  </si>
  <si>
    <t>pH</t>
  </si>
  <si>
    <t>OM</t>
  </si>
  <si>
    <t>TOC</t>
  </si>
  <si>
    <t>TN</t>
  </si>
  <si>
    <t>Molar C/N</t>
  </si>
  <si>
    <t>HWEOM</t>
  </si>
  <si>
    <t>HS</t>
  </si>
  <si>
    <t>fCH4,h</t>
  </si>
  <si>
    <t>fCH4,a</t>
  </si>
  <si>
    <t>[cm]</t>
  </si>
  <si>
    <t>[‰]</t>
  </si>
  <si>
    <t>[-]</t>
  </si>
  <si>
    <t>[%]</t>
  </si>
  <si>
    <t>[mg/g s.m.o.]</t>
  </si>
  <si>
    <t>%</t>
  </si>
  <si>
    <t>0-5cm</t>
  </si>
  <si>
    <t>5-10cm</t>
  </si>
  <si>
    <t>10-15cm</t>
  </si>
  <si>
    <t>n.m</t>
  </si>
  <si>
    <t>List of abbreviations:</t>
  </si>
  <si>
    <t xml:space="preserve">n.m </t>
  </si>
  <si>
    <t>not measured</t>
  </si>
  <si>
    <t>methane concentration in the pore water</t>
  </si>
  <si>
    <t>carbon dioxide concentration in the pore water</t>
  </si>
  <si>
    <t>sulphate concentration in the overlying water</t>
  </si>
  <si>
    <t>porosity of the sediment</t>
  </si>
  <si>
    <t>reaction of the sediment</t>
  </si>
  <si>
    <t>organic matter content in the sediment</t>
  </si>
  <si>
    <t>total organic carbon content in the sediment</t>
  </si>
  <si>
    <t>total nitrogen content in the sediment</t>
  </si>
  <si>
    <t>isotopic composition of carbon in the sediment</t>
  </si>
  <si>
    <t>molar ratio total organic carbon and total nitrogen in the sediment</t>
  </si>
  <si>
    <t>hot-water extracted organic matter in the sediment</t>
  </si>
  <si>
    <t>humic substances in the sediments</t>
  </si>
  <si>
    <t>contribution of hydrogenotrophic methanogenesis to total methanogenesis</t>
  </si>
  <si>
    <t>contribution of aceticlastic methanogenesis to total methanogenesis</t>
  </si>
  <si>
    <r>
      <t>CH</t>
    </r>
    <r>
      <rPr>
        <b/>
        <vertAlign val="subscript"/>
        <sz val="11"/>
        <rFont val="Calibri"/>
        <family val="2"/>
        <charset val="238"/>
      </rPr>
      <t>4</t>
    </r>
  </si>
  <si>
    <r>
      <t>CO</t>
    </r>
    <r>
      <rPr>
        <b/>
        <vertAlign val="subscript"/>
        <sz val="11"/>
        <rFont val="Calibri"/>
        <family val="2"/>
        <charset val="238"/>
      </rPr>
      <t>2</t>
    </r>
  </si>
  <si>
    <r>
      <t>δ</t>
    </r>
    <r>
      <rPr>
        <b/>
        <vertAlign val="superscript"/>
        <sz val="10.9"/>
        <rFont val="Calibri"/>
        <family val="2"/>
        <charset val="238"/>
      </rPr>
      <t>13</t>
    </r>
    <r>
      <rPr>
        <b/>
        <sz val="11"/>
        <rFont val="Calibri"/>
        <family val="2"/>
        <charset val="238"/>
      </rPr>
      <t>CH4</t>
    </r>
  </si>
  <si>
    <r>
      <t>isotopic composition of carbon in the porewater CH</t>
    </r>
    <r>
      <rPr>
        <vertAlign val="subscript"/>
        <sz val="11"/>
        <color theme="1"/>
        <rFont val="Calibri"/>
        <family val="2"/>
        <charset val="238"/>
      </rPr>
      <t>4</t>
    </r>
  </si>
  <si>
    <r>
      <t>δ</t>
    </r>
    <r>
      <rPr>
        <b/>
        <vertAlign val="superscript"/>
        <sz val="11"/>
        <rFont val="Calibri"/>
        <family val="2"/>
        <charset val="238"/>
      </rPr>
      <t>13</t>
    </r>
    <r>
      <rPr>
        <b/>
        <sz val="11"/>
        <rFont val="Calibri"/>
        <family val="2"/>
        <charset val="238"/>
      </rPr>
      <t>CO2</t>
    </r>
  </si>
  <si>
    <r>
      <t>isotopic composition of carbon in the porewater CO</t>
    </r>
    <r>
      <rPr>
        <vertAlign val="subscript"/>
        <sz val="11"/>
        <color theme="1"/>
        <rFont val="Calibri"/>
        <family val="2"/>
        <charset val="238"/>
      </rPr>
      <t>2</t>
    </r>
  </si>
  <si>
    <r>
      <t>isotopic fractionation coefficients for conversion of CO</t>
    </r>
    <r>
      <rPr>
        <vertAlign val="subscript"/>
        <sz val="11"/>
        <color theme="1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</rPr>
      <t xml:space="preserve"> to CH</t>
    </r>
    <r>
      <rPr>
        <vertAlign val="subscript"/>
        <sz val="11"/>
        <color theme="1"/>
        <rFont val="Calibri"/>
        <family val="2"/>
        <charset val="238"/>
      </rPr>
      <t>4</t>
    </r>
  </si>
  <si>
    <r>
      <t>SO</t>
    </r>
    <r>
      <rPr>
        <b/>
        <vertAlign val="subscript"/>
        <sz val="11"/>
        <rFont val="Calibri"/>
        <family val="2"/>
        <charset val="238"/>
      </rPr>
      <t>4</t>
    </r>
    <r>
      <rPr>
        <b/>
        <vertAlign val="superscript"/>
        <sz val="11"/>
        <rFont val="Calibri"/>
        <family val="2"/>
        <charset val="238"/>
      </rPr>
      <t>2-</t>
    </r>
  </si>
  <si>
    <r>
      <t>δ</t>
    </r>
    <r>
      <rPr>
        <b/>
        <vertAlign val="superscript"/>
        <sz val="11"/>
        <rFont val="Calibri"/>
        <family val="2"/>
        <charset val="238"/>
      </rPr>
      <t>13</t>
    </r>
    <r>
      <rPr>
        <b/>
        <sz val="11"/>
        <rFont val="Calibri"/>
        <family val="2"/>
        <charset val="238"/>
      </rPr>
      <t>C-TOC</t>
    </r>
  </si>
  <si>
    <r>
      <t>CH</t>
    </r>
    <r>
      <rPr>
        <b/>
        <vertAlign val="subscript"/>
        <sz val="11"/>
        <rFont val="Calibri"/>
        <family val="2"/>
        <charset val="238"/>
        <scheme val="minor"/>
      </rPr>
      <t>4</t>
    </r>
  </si>
  <si>
    <r>
      <t>CO</t>
    </r>
    <r>
      <rPr>
        <b/>
        <vertAlign val="subscript"/>
        <sz val="11"/>
        <rFont val="Calibri"/>
        <family val="2"/>
        <charset val="238"/>
        <scheme val="minor"/>
      </rPr>
      <t>2</t>
    </r>
  </si>
  <si>
    <r>
      <t>δ</t>
    </r>
    <r>
      <rPr>
        <b/>
        <vertAlign val="superscript"/>
        <sz val="11"/>
        <rFont val="Calibri"/>
        <family val="2"/>
        <charset val="238"/>
        <scheme val="minor"/>
      </rPr>
      <t>13</t>
    </r>
    <r>
      <rPr>
        <b/>
        <sz val="11"/>
        <rFont val="Calibri"/>
        <family val="2"/>
        <charset val="238"/>
        <scheme val="minor"/>
      </rPr>
      <t>CO2</t>
    </r>
  </si>
  <si>
    <r>
      <t>SO</t>
    </r>
    <r>
      <rPr>
        <b/>
        <vertAlign val="subscript"/>
        <sz val="11"/>
        <rFont val="Calibri"/>
        <family val="2"/>
        <charset val="238"/>
        <scheme val="minor"/>
      </rPr>
      <t>4</t>
    </r>
    <r>
      <rPr>
        <b/>
        <vertAlign val="superscript"/>
        <sz val="11"/>
        <rFont val="Calibri"/>
        <family val="2"/>
        <charset val="238"/>
        <scheme val="minor"/>
      </rPr>
      <t>2-</t>
    </r>
  </si>
  <si>
    <r>
      <t>δ</t>
    </r>
    <r>
      <rPr>
        <b/>
        <vertAlign val="superscript"/>
        <sz val="11"/>
        <rFont val="Calibri"/>
        <family val="2"/>
        <charset val="238"/>
        <scheme val="minor"/>
      </rPr>
      <t>13</t>
    </r>
    <r>
      <rPr>
        <b/>
        <sz val="11"/>
        <rFont val="Calibri"/>
        <family val="2"/>
        <charset val="238"/>
        <scheme val="minor"/>
      </rPr>
      <t>C-TOC</t>
    </r>
  </si>
  <si>
    <r>
      <t>[µmol/dm</t>
    </r>
    <r>
      <rPr>
        <b/>
        <vertAlign val="superscript"/>
        <sz val="11"/>
        <rFont val="Calibri"/>
        <family val="2"/>
        <charset val="238"/>
        <scheme val="minor"/>
      </rPr>
      <t>3</t>
    </r>
    <r>
      <rPr>
        <b/>
        <sz val="11"/>
        <rFont val="Calibri"/>
        <family val="2"/>
        <charset val="238"/>
        <scheme val="minor"/>
      </rPr>
      <t>]</t>
    </r>
  </si>
  <si>
    <r>
      <t>[mg/dm</t>
    </r>
    <r>
      <rPr>
        <b/>
        <vertAlign val="superscript"/>
        <sz val="11"/>
        <rFont val="Calibri"/>
        <family val="2"/>
        <charset val="238"/>
        <scheme val="minor"/>
      </rPr>
      <t>3</t>
    </r>
    <r>
      <rPr>
        <b/>
        <sz val="11"/>
        <rFont val="Calibri"/>
        <family val="2"/>
        <charset val="238"/>
        <scheme val="minor"/>
      </rPr>
      <t>]</t>
    </r>
  </si>
  <si>
    <r>
      <t>δ</t>
    </r>
    <r>
      <rPr>
        <b/>
        <vertAlign val="superscript"/>
        <sz val="11"/>
        <rFont val="Calibri"/>
        <family val="2"/>
        <charset val="238"/>
        <scheme val="minor"/>
      </rPr>
      <t>13</t>
    </r>
    <r>
      <rPr>
        <b/>
        <sz val="11"/>
        <rFont val="Calibri"/>
        <family val="2"/>
        <charset val="238"/>
        <scheme val="minor"/>
      </rPr>
      <t>CH4</t>
    </r>
  </si>
  <si>
    <t>Station</t>
  </si>
  <si>
    <t>N1</t>
  </si>
  <si>
    <t>N2</t>
  </si>
  <si>
    <t>N3</t>
  </si>
  <si>
    <t>N4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</si>
</sst>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b/>
      <vertAlign val="subscript"/>
      <sz val="11"/>
      <name val="Calibri"/>
      <family val="2"/>
      <charset val="238"/>
    </font>
    <font>
      <b/>
      <vertAlign val="superscript"/>
      <sz val="10.9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b/>
      <vertAlign val="superscript"/>
      <sz val="11"/>
      <name val="Calibri"/>
      <family val="2"/>
      <charset val="238"/>
    </font>
    <font>
      <b/>
      <vertAlign val="subscript"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1" fontId="3" fillId="6" borderId="1" xfId="0" applyNumberFormat="1" applyFont="1" applyFill="1" applyBorder="1" applyAlignment="1">
      <alignment horizontal="center"/>
    </xf>
    <xf numFmtId="1" fontId="3" fillId="6" borderId="2" xfId="0" applyNumberFormat="1" applyFont="1" applyFill="1" applyBorder="1" applyAlignment="1">
      <alignment horizontal="center"/>
    </xf>
    <xf numFmtId="14" fontId="3" fillId="2" borderId="1" xfId="0" applyNumberFormat="1" applyFont="1" applyFill="1" applyBorder="1"/>
    <xf numFmtId="0" fontId="2" fillId="0" borderId="1" xfId="0" applyFont="1" applyFill="1" applyBorder="1"/>
    <xf numFmtId="2" fontId="4" fillId="0" borderId="1" xfId="0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horizontal="right"/>
    </xf>
    <xf numFmtId="1" fontId="4" fillId="0" borderId="1" xfId="1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/>
    <xf numFmtId="2" fontId="4" fillId="0" borderId="2" xfId="0" applyNumberFormat="1" applyFont="1" applyFill="1" applyBorder="1"/>
    <xf numFmtId="0" fontId="2" fillId="0" borderId="2" xfId="0" applyFont="1" applyFill="1" applyBorder="1"/>
    <xf numFmtId="2" fontId="4" fillId="0" borderId="2" xfId="0" applyNumberFormat="1" applyFont="1" applyFill="1" applyBorder="1" applyAlignment="1">
      <alignment horizontal="right"/>
    </xf>
    <xf numFmtId="1" fontId="4" fillId="0" borderId="2" xfId="0" applyNumberFormat="1" applyFont="1" applyFill="1" applyBorder="1" applyAlignment="1">
      <alignment horizontal="right"/>
    </xf>
    <xf numFmtId="1" fontId="4" fillId="0" borderId="2" xfId="1" applyNumberFormat="1" applyFont="1" applyFill="1" applyBorder="1" applyAlignment="1">
      <alignment horizontal="right"/>
    </xf>
    <xf numFmtId="164" fontId="4" fillId="0" borderId="2" xfId="0" applyNumberFormat="1" applyFont="1" applyFill="1" applyBorder="1" applyAlignment="1">
      <alignment horizontal="right"/>
    </xf>
    <xf numFmtId="14" fontId="4" fillId="2" borderId="1" xfId="0" applyNumberFormat="1" applyFont="1" applyFill="1" applyBorder="1"/>
    <xf numFmtId="2" fontId="4" fillId="0" borderId="1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" fontId="4" fillId="0" borderId="3" xfId="0" applyNumberFormat="1" applyFont="1" applyFill="1" applyBorder="1" applyAlignment="1">
      <alignment horizontal="right"/>
    </xf>
    <xf numFmtId="0" fontId="4" fillId="0" borderId="1" xfId="0" applyFont="1" applyBorder="1"/>
    <xf numFmtId="0" fontId="4" fillId="0" borderId="2" xfId="0" applyFont="1" applyBorder="1"/>
    <xf numFmtId="2" fontId="4" fillId="0" borderId="2" xfId="0" applyNumberFormat="1" applyFont="1" applyBorder="1" applyAlignment="1">
      <alignment horizontal="right"/>
    </xf>
    <xf numFmtId="1" fontId="4" fillId="0" borderId="2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0" fontId="2" fillId="2" borderId="1" xfId="0" applyFont="1" applyFill="1" applyBorder="1"/>
    <xf numFmtId="2" fontId="4" fillId="2" borderId="1" xfId="0" applyNumberFormat="1" applyFont="1" applyFill="1" applyBorder="1" applyAlignment="1">
      <alignment horizontal="right"/>
    </xf>
    <xf numFmtId="1" fontId="4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1" fontId="4" fillId="2" borderId="3" xfId="0" applyNumberFormat="1" applyFont="1" applyFill="1" applyBorder="1" applyAlignment="1">
      <alignment horizontal="right"/>
    </xf>
    <xf numFmtId="0" fontId="4" fillId="2" borderId="1" xfId="0" applyFont="1" applyFill="1" applyBorder="1"/>
    <xf numFmtId="0" fontId="4" fillId="2" borderId="2" xfId="0" applyFont="1" applyFill="1" applyBorder="1"/>
    <xf numFmtId="0" fontId="2" fillId="2" borderId="2" xfId="0" applyFont="1" applyFill="1" applyBorder="1"/>
    <xf numFmtId="2" fontId="4" fillId="2" borderId="2" xfId="0" applyNumberFormat="1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right"/>
    </xf>
    <xf numFmtId="0" fontId="2" fillId="0" borderId="1" xfId="0" applyFont="1" applyBorder="1"/>
    <xf numFmtId="0" fontId="2" fillId="0" borderId="2" xfId="0" applyFont="1" applyBorder="1"/>
    <xf numFmtId="14" fontId="4" fillId="2" borderId="3" xfId="0" applyNumberFormat="1" applyFont="1" applyFill="1" applyBorder="1"/>
    <xf numFmtId="0" fontId="2" fillId="0" borderId="3" xfId="0" applyFont="1" applyFill="1" applyBorder="1"/>
    <xf numFmtId="2" fontId="4" fillId="0" borderId="3" xfId="0" applyNumberFormat="1" applyFont="1" applyBorder="1" applyAlignment="1">
      <alignment horizontal="right"/>
    </xf>
    <xf numFmtId="1" fontId="4" fillId="0" borderId="3" xfId="0" applyNumberFormat="1" applyFont="1" applyBorder="1" applyAlignment="1">
      <alignment horizontal="right"/>
    </xf>
    <xf numFmtId="2" fontId="4" fillId="0" borderId="3" xfId="0" applyNumberFormat="1" applyFont="1" applyFill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0" fontId="0" fillId="0" borderId="3" xfId="0" applyBorder="1"/>
    <xf numFmtId="0" fontId="0" fillId="0" borderId="3" xfId="0" applyBorder="1" applyAlignment="1">
      <alignment horizontal="right"/>
    </xf>
    <xf numFmtId="1" fontId="0" fillId="0" borderId="3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0" fontId="6" fillId="0" borderId="1" xfId="0" applyFont="1" applyBorder="1" applyAlignment="1">
      <alignment horizontal="right"/>
    </xf>
    <xf numFmtId="1" fontId="6" fillId="0" borderId="1" xfId="0" applyNumberFormat="1" applyFont="1" applyBorder="1" applyAlignment="1">
      <alignment horizontal="right"/>
    </xf>
    <xf numFmtId="2" fontId="6" fillId="0" borderId="1" xfId="0" applyNumberFormat="1" applyFont="1" applyBorder="1" applyAlignment="1">
      <alignment horizontal="right"/>
    </xf>
    <xf numFmtId="2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0" fontId="6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4" xfId="0" applyBorder="1"/>
    <xf numFmtId="1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1" fontId="3" fillId="4" borderId="1" xfId="0" applyNumberFormat="1" applyFont="1" applyFill="1" applyBorder="1" applyAlignment="1">
      <alignment horizontal="center"/>
    </xf>
    <xf numFmtId="2" fontId="3" fillId="4" borderId="1" xfId="0" applyNumberFormat="1" applyFont="1" applyFill="1" applyBorder="1" applyAlignment="1">
      <alignment horizontal="center"/>
    </xf>
    <xf numFmtId="164" fontId="3" fillId="4" borderId="1" xfId="0" applyNumberFormat="1" applyFont="1" applyFill="1" applyBorder="1" applyAlignment="1">
      <alignment horizontal="center"/>
    </xf>
    <xf numFmtId="0" fontId="4" fillId="0" borderId="0" xfId="0" applyFont="1"/>
    <xf numFmtId="14" fontId="3" fillId="2" borderId="2" xfId="0" applyNumberFormat="1" applyFont="1" applyFill="1" applyBorder="1" applyAlignment="1">
      <alignment horizontal="center"/>
    </xf>
    <xf numFmtId="2" fontId="3" fillId="2" borderId="2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2" fontId="3" fillId="3" borderId="2" xfId="0" applyNumberFormat="1" applyFont="1" applyFill="1" applyBorder="1" applyAlignment="1">
      <alignment horizontal="center"/>
    </xf>
    <xf numFmtId="1" fontId="3" fillId="4" borderId="2" xfId="0" applyNumberFormat="1" applyFont="1" applyFill="1" applyBorder="1" applyAlignment="1">
      <alignment horizontal="center"/>
    </xf>
    <xf numFmtId="2" fontId="3" fillId="4" borderId="2" xfId="0" applyNumberFormat="1" applyFont="1" applyFill="1" applyBorder="1" applyAlignment="1">
      <alignment horizontal="center"/>
    </xf>
    <xf numFmtId="164" fontId="3" fillId="4" borderId="2" xfId="0" applyNumberFormat="1" applyFont="1" applyFill="1" applyBorder="1" applyAlignment="1">
      <alignment horizontal="center"/>
    </xf>
    <xf numFmtId="2" fontId="3" fillId="5" borderId="2" xfId="0" applyNumberFormat="1" applyFont="1" applyFill="1" applyBorder="1" applyAlignment="1">
      <alignment horizontal="center" vertical="center" wrapText="1"/>
    </xf>
    <xf numFmtId="0" fontId="4" fillId="0" borderId="5" xfId="0" applyFont="1" applyBorder="1"/>
    <xf numFmtId="2" fontId="3" fillId="5" borderId="1" xfId="0" applyNumberFormat="1" applyFont="1" applyFill="1" applyBorder="1" applyAlignment="1">
      <alignment horizontal="center" vertical="center" wrapText="1"/>
    </xf>
    <xf numFmtId="0" fontId="2" fillId="0" borderId="5" xfId="0" applyFont="1" applyBorder="1"/>
    <xf numFmtId="0" fontId="3" fillId="0" borderId="0" xfId="0" applyFont="1" applyBorder="1"/>
    <xf numFmtId="0" fontId="2" fillId="0" borderId="0" xfId="0" applyFont="1" applyBorder="1"/>
    <xf numFmtId="0" fontId="0" fillId="0" borderId="0" xfId="0" applyBorder="1"/>
    <xf numFmtId="2" fontId="0" fillId="0" borderId="6" xfId="0" applyNumberFormat="1" applyBorder="1" applyAlignment="1">
      <alignment horizontal="right"/>
    </xf>
    <xf numFmtId="0" fontId="0" fillId="0" borderId="7" xfId="0" applyBorder="1"/>
    <xf numFmtId="0" fontId="0" fillId="0" borderId="7" xfId="0" applyBorder="1" applyAlignment="1">
      <alignment horizontal="right"/>
    </xf>
    <xf numFmtId="1" fontId="0" fillId="0" borderId="7" xfId="0" applyNumberFormat="1" applyBorder="1" applyAlignment="1">
      <alignment horizontal="right"/>
    </xf>
    <xf numFmtId="2" fontId="0" fillId="0" borderId="7" xfId="0" applyNumberFormat="1" applyBorder="1" applyAlignment="1">
      <alignment horizontal="right"/>
    </xf>
    <xf numFmtId="0" fontId="5" fillId="0" borderId="8" xfId="0" applyFont="1" applyBorder="1"/>
    <xf numFmtId="0" fontId="5" fillId="0" borderId="9" xfId="0" applyFont="1" applyBorder="1"/>
    <xf numFmtId="0" fontId="6" fillId="0" borderId="9" xfId="0" applyFont="1" applyBorder="1" applyAlignment="1">
      <alignment horizontal="right"/>
    </xf>
    <xf numFmtId="1" fontId="6" fillId="0" borderId="9" xfId="0" applyNumberFormat="1" applyFont="1" applyBorder="1" applyAlignment="1">
      <alignment horizontal="right"/>
    </xf>
    <xf numFmtId="2" fontId="6" fillId="0" borderId="9" xfId="0" applyNumberFormat="1" applyFont="1" applyBorder="1" applyAlignment="1">
      <alignment horizontal="right"/>
    </xf>
    <xf numFmtId="2" fontId="6" fillId="0" borderId="10" xfId="0" applyNumberFormat="1" applyFont="1" applyBorder="1" applyAlignment="1">
      <alignment horizontal="right"/>
    </xf>
    <xf numFmtId="0" fontId="7" fillId="0" borderId="11" xfId="0" applyFont="1" applyBorder="1"/>
    <xf numFmtId="2" fontId="6" fillId="0" borderId="12" xfId="0" applyNumberFormat="1" applyFont="1" applyBorder="1" applyAlignment="1">
      <alignment horizontal="right"/>
    </xf>
    <xf numFmtId="2" fontId="7" fillId="7" borderId="11" xfId="0" applyNumberFormat="1" applyFont="1" applyFill="1" applyBorder="1" applyAlignment="1">
      <alignment horizontal="left"/>
    </xf>
    <xf numFmtId="1" fontId="7" fillId="7" borderId="11" xfId="0" applyNumberFormat="1" applyFont="1" applyFill="1" applyBorder="1" applyAlignment="1">
      <alignment horizontal="left"/>
    </xf>
    <xf numFmtId="164" fontId="7" fillId="7" borderId="11" xfId="0" applyNumberFormat="1" applyFont="1" applyFill="1" applyBorder="1" applyAlignment="1">
      <alignment horizontal="left"/>
    </xf>
    <xf numFmtId="2" fontId="5" fillId="7" borderId="11" xfId="0" applyNumberFormat="1" applyFont="1" applyFill="1" applyBorder="1" applyAlignment="1">
      <alignment horizontal="left" vertical="center" wrapText="1"/>
    </xf>
    <xf numFmtId="1" fontId="7" fillId="7" borderId="13" xfId="0" applyNumberFormat="1" applyFont="1" applyFill="1" applyBorder="1" applyAlignment="1">
      <alignment horizontal="left"/>
    </xf>
    <xf numFmtId="0" fontId="6" fillId="0" borderId="2" xfId="0" applyFont="1" applyBorder="1"/>
    <xf numFmtId="0" fontId="6" fillId="0" borderId="2" xfId="0" applyFont="1" applyBorder="1" applyAlignment="1">
      <alignment horizontal="right"/>
    </xf>
    <xf numFmtId="1" fontId="6" fillId="0" borderId="2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right"/>
    </xf>
    <xf numFmtId="2" fontId="6" fillId="0" borderId="14" xfId="0" applyNumberFormat="1" applyFont="1" applyBorder="1" applyAlignment="1">
      <alignment horizontal="right"/>
    </xf>
  </cellXfs>
  <cellStyles count="2">
    <cellStyle name="Normalny" xfId="0" builtinId="0"/>
    <cellStyle name="Normalny 2" xfId="1" xr:uid="{E7468559-717B-4873-B6FE-5286493626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0"/>
            <c:trendlineLbl>
              <c:layout>
                <c:manualLayout>
                  <c:x val="-0.25239419656015227"/>
                  <c:y val="-1.239458243601683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</c:trendlineLbl>
          </c:trendline>
          <c:xVal>
            <c:numRef>
              <c:f>'Nielisz Resevoir'!#REF!</c:f>
            </c:numRef>
          </c:xVal>
          <c:yVal>
            <c:numRef>
              <c:f>'Nielisz Resevoir'!#REF!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15-46F0-A879-229E2C377B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2710799"/>
        <c:axId val="1323111375"/>
      </c:scatterChart>
      <c:valAx>
        <c:axId val="14427107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3111375"/>
        <c:crosses val="autoZero"/>
        <c:crossBetween val="midCat"/>
      </c:valAx>
      <c:valAx>
        <c:axId val="1323111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4427107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431096</xdr:colOff>
      <xdr:row>0</xdr:row>
      <xdr:rowOff>186108</xdr:rowOff>
    </xdr:from>
    <xdr:to>
      <xdr:col>1</xdr:col>
      <xdr:colOff>217579</xdr:colOff>
      <xdr:row>0</xdr:row>
      <xdr:rowOff>353227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2235E8CA-48FF-49E1-818F-77D96D6CA5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259080</xdr:colOff>
      <xdr:row>33</xdr:row>
      <xdr:rowOff>1</xdr:rowOff>
    </xdr:from>
    <xdr:to>
      <xdr:col>17</xdr:col>
      <xdr:colOff>441960</xdr:colOff>
      <xdr:row>53</xdr:row>
      <xdr:rowOff>176907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34912BC8-D8ED-40D4-9FBC-6572E3C7A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56020" y="6332221"/>
          <a:ext cx="6256020" cy="40478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19431-7923-4F17-A8F0-13CEED33F3CF}">
  <dimension ref="A1:T53"/>
  <sheetViews>
    <sheetView tabSelected="1" topLeftCell="A29" workbookViewId="0">
      <selection activeCell="T39" sqref="T39"/>
    </sheetView>
  </sheetViews>
  <sheetFormatPr defaultRowHeight="14.4" x14ac:dyDescent="0.3"/>
  <cols>
    <col min="1" max="1" width="9.109375" style="82" customWidth="1"/>
    <col min="2" max="2" width="11.77734375" style="57" customWidth="1"/>
    <col min="3" max="3" width="14.5546875" style="57" customWidth="1"/>
    <col min="4" max="4" width="12.6640625" style="58" customWidth="1"/>
    <col min="5" max="5" width="12.6640625" style="54" customWidth="1"/>
    <col min="6" max="9" width="8.88671875" style="53"/>
    <col min="10" max="10" width="12.6640625" style="54" customWidth="1"/>
    <col min="11" max="13" width="8.88671875" style="53"/>
    <col min="14" max="14" width="8.88671875" style="55"/>
    <col min="15" max="15" width="8.88671875" style="53"/>
    <col min="16" max="16" width="12.5546875" style="54" customWidth="1"/>
    <col min="17" max="17" width="10" style="53" customWidth="1"/>
    <col min="18" max="18" width="8.88671875" style="53"/>
    <col min="19" max="19" width="11.6640625" style="54" customWidth="1"/>
    <col min="20" max="20" width="11.88671875" style="54" customWidth="1"/>
  </cols>
  <sheetData>
    <row r="1" spans="1:20" s="68" customFormat="1" ht="16.8" x14ac:dyDescent="0.35">
      <c r="A1" s="80" t="s">
        <v>57</v>
      </c>
      <c r="B1" s="60" t="s">
        <v>0</v>
      </c>
      <c r="C1" s="61" t="s">
        <v>1</v>
      </c>
      <c r="D1" s="62" t="s">
        <v>49</v>
      </c>
      <c r="E1" s="63" t="s">
        <v>50</v>
      </c>
      <c r="F1" s="62" t="s">
        <v>56</v>
      </c>
      <c r="G1" s="62" t="s">
        <v>51</v>
      </c>
      <c r="H1" s="62" t="s">
        <v>2</v>
      </c>
      <c r="I1" s="64" t="s">
        <v>52</v>
      </c>
      <c r="J1" s="65" t="s">
        <v>3</v>
      </c>
      <c r="K1" s="66" t="s">
        <v>4</v>
      </c>
      <c r="L1" s="66" t="s">
        <v>5</v>
      </c>
      <c r="M1" s="66" t="s">
        <v>6</v>
      </c>
      <c r="N1" s="67" t="s">
        <v>7</v>
      </c>
      <c r="O1" s="66" t="s">
        <v>53</v>
      </c>
      <c r="P1" s="65" t="s">
        <v>8</v>
      </c>
      <c r="Q1" s="78" t="s">
        <v>9</v>
      </c>
      <c r="R1" s="78" t="s">
        <v>10</v>
      </c>
      <c r="S1" s="1" t="s">
        <v>11</v>
      </c>
      <c r="T1" s="1" t="s">
        <v>12</v>
      </c>
    </row>
    <row r="2" spans="1:20" s="68" customFormat="1" ht="29.4" thickBot="1" x14ac:dyDescent="0.35">
      <c r="A2" s="77"/>
      <c r="B2" s="69"/>
      <c r="C2" s="70" t="s">
        <v>13</v>
      </c>
      <c r="D2" s="70" t="s">
        <v>54</v>
      </c>
      <c r="E2" s="71" t="s">
        <v>54</v>
      </c>
      <c r="F2" s="70" t="s">
        <v>14</v>
      </c>
      <c r="G2" s="70" t="s">
        <v>14</v>
      </c>
      <c r="H2" s="70" t="s">
        <v>15</v>
      </c>
      <c r="I2" s="72" t="s">
        <v>55</v>
      </c>
      <c r="J2" s="73" t="s">
        <v>16</v>
      </c>
      <c r="K2" s="74" t="s">
        <v>15</v>
      </c>
      <c r="L2" s="74" t="s">
        <v>16</v>
      </c>
      <c r="M2" s="74" t="s">
        <v>16</v>
      </c>
      <c r="N2" s="75" t="s">
        <v>16</v>
      </c>
      <c r="O2" s="74" t="s">
        <v>14</v>
      </c>
      <c r="P2" s="73"/>
      <c r="Q2" s="76" t="s">
        <v>17</v>
      </c>
      <c r="R2" s="76" t="s">
        <v>17</v>
      </c>
      <c r="S2" s="2" t="s">
        <v>18</v>
      </c>
      <c r="T2" s="2" t="s">
        <v>18</v>
      </c>
    </row>
    <row r="3" spans="1:20" x14ac:dyDescent="0.3">
      <c r="A3" s="81"/>
      <c r="B3" s="3">
        <v>43237</v>
      </c>
      <c r="C3" s="4" t="s">
        <v>19</v>
      </c>
      <c r="D3" s="5">
        <v>24.296176716624998</v>
      </c>
      <c r="E3" s="6">
        <v>1061.6477894372726</v>
      </c>
      <c r="F3" s="5">
        <v>-52.18</v>
      </c>
      <c r="G3" s="5">
        <v>-9.92</v>
      </c>
      <c r="H3" s="5">
        <f t="shared" ref="H3:H30" si="0">SUM(G3,1000)/SUM(F3,1000)</f>
        <v>1.044586524867591</v>
      </c>
      <c r="I3" s="5">
        <v>4.2918000000000003</v>
      </c>
      <c r="J3" s="7">
        <v>63.840000000000011</v>
      </c>
      <c r="K3" s="5">
        <v>8.67</v>
      </c>
      <c r="L3" s="5">
        <v>5.1459999999999999</v>
      </c>
      <c r="M3" s="5">
        <v>2.2250000000000001</v>
      </c>
      <c r="N3" s="8">
        <v>0.20219999999999999</v>
      </c>
      <c r="O3" s="5">
        <v>-28.44</v>
      </c>
      <c r="P3" s="6">
        <f>(M3/12)/(N3/14)</f>
        <v>12.837949225189583</v>
      </c>
      <c r="Q3" s="5">
        <v>1.1123258691573801</v>
      </c>
      <c r="R3" s="5">
        <v>4.1452128046343999</v>
      </c>
      <c r="S3" s="6">
        <v>15.6603641456584</v>
      </c>
      <c r="T3" s="6">
        <v>84.33963585434158</v>
      </c>
    </row>
    <row r="4" spans="1:20" x14ac:dyDescent="0.3">
      <c r="A4" s="81"/>
      <c r="B4" s="9"/>
      <c r="C4" s="4" t="s">
        <v>20</v>
      </c>
      <c r="D4" s="5">
        <v>27.567503353500001</v>
      </c>
      <c r="E4" s="6">
        <v>1316.2082347104545</v>
      </c>
      <c r="F4" s="5">
        <v>-55.92</v>
      </c>
      <c r="G4" s="5">
        <v>-8.32</v>
      </c>
      <c r="H4" s="5">
        <f t="shared" si="0"/>
        <v>1.0504194559783069</v>
      </c>
      <c r="I4" s="5">
        <v>2.2067000000000001</v>
      </c>
      <c r="J4" s="7">
        <v>61.580000000000013</v>
      </c>
      <c r="K4" s="5">
        <v>8.3000000000000007</v>
      </c>
      <c r="L4" s="5">
        <v>1.97</v>
      </c>
      <c r="M4" s="5">
        <v>0.876</v>
      </c>
      <c r="N4" s="8">
        <v>8.4699999999999998E-2</v>
      </c>
      <c r="O4" s="5">
        <v>-27.36</v>
      </c>
      <c r="P4" s="6">
        <f t="shared" ref="P4:P30" si="1">(M4/12)/(N4/14)</f>
        <v>12.066115702479339</v>
      </c>
      <c r="Q4" s="5">
        <v>0.73794480610248003</v>
      </c>
      <c r="R4" s="5">
        <v>5.6378068331668256</v>
      </c>
      <c r="S4" s="6">
        <v>35.378939442830855</v>
      </c>
      <c r="T4" s="6">
        <v>64.621060557169145</v>
      </c>
    </row>
    <row r="5" spans="1:20" ht="15" thickBot="1" x14ac:dyDescent="0.35">
      <c r="A5" s="81"/>
      <c r="B5" s="10"/>
      <c r="C5" s="11" t="s">
        <v>21</v>
      </c>
      <c r="D5" s="12">
        <v>80.658284639624995</v>
      </c>
      <c r="E5" s="13">
        <v>2807.0324856518182</v>
      </c>
      <c r="F5" s="12">
        <v>-56.33</v>
      </c>
      <c r="G5" s="12">
        <v>-6.65</v>
      </c>
      <c r="H5" s="12">
        <f t="shared" si="0"/>
        <v>1.0526455222694375</v>
      </c>
      <c r="I5" s="12">
        <v>2.5594999999999999</v>
      </c>
      <c r="J5" s="14">
        <v>54.74</v>
      </c>
      <c r="K5" s="12">
        <v>7.81</v>
      </c>
      <c r="L5" s="12">
        <v>5.2270000000000003</v>
      </c>
      <c r="M5" s="12">
        <v>2.141</v>
      </c>
      <c r="N5" s="15">
        <v>0.20180000000000001</v>
      </c>
      <c r="O5" s="12">
        <v>-26.07</v>
      </c>
      <c r="P5" s="13">
        <f t="shared" si="1"/>
        <v>12.377766765774695</v>
      </c>
      <c r="Q5" s="12">
        <v>0.30385768538876673</v>
      </c>
      <c r="R5" s="12">
        <v>17.24019279995208</v>
      </c>
      <c r="S5" s="13">
        <v>42.846677069176778</v>
      </c>
      <c r="T5" s="13">
        <v>57.153322930823222</v>
      </c>
    </row>
    <row r="6" spans="1:20" x14ac:dyDescent="0.3">
      <c r="A6" s="81"/>
      <c r="B6" s="16">
        <v>43293</v>
      </c>
      <c r="C6" s="4" t="s">
        <v>19</v>
      </c>
      <c r="D6" s="17">
        <v>166.65764958094999</v>
      </c>
      <c r="E6" s="18">
        <v>2655.6060928663637</v>
      </c>
      <c r="F6" s="17">
        <v>-55.32</v>
      </c>
      <c r="G6" s="17">
        <v>-8.65</v>
      </c>
      <c r="H6" s="5">
        <f t="shared" si="0"/>
        <v>1.0494029724351104</v>
      </c>
      <c r="I6" s="17">
        <v>1.2193000000000001</v>
      </c>
      <c r="J6" s="18">
        <v>77.06</v>
      </c>
      <c r="K6" s="17">
        <v>7.73</v>
      </c>
      <c r="L6" s="17">
        <v>8.0039999999999996</v>
      </c>
      <c r="M6" s="17">
        <v>4</v>
      </c>
      <c r="N6" s="19">
        <v>0.35010000000000002</v>
      </c>
      <c r="O6" s="17">
        <v>-26.87</v>
      </c>
      <c r="P6" s="20">
        <f t="shared" si="1"/>
        <v>13.329524897648289</v>
      </c>
      <c r="Q6" s="17">
        <v>0.81914257228315057</v>
      </c>
      <c r="R6" s="17">
        <v>27.416125964112986</v>
      </c>
      <c r="S6" s="18">
        <v>31.958427060742178</v>
      </c>
      <c r="T6" s="18">
        <v>68.041572939257819</v>
      </c>
    </row>
    <row r="7" spans="1:20" x14ac:dyDescent="0.3">
      <c r="A7" s="81" t="s">
        <v>58</v>
      </c>
      <c r="B7" s="21"/>
      <c r="C7" s="4" t="s">
        <v>20</v>
      </c>
      <c r="D7" s="17">
        <v>108.21291039047502</v>
      </c>
      <c r="E7" s="18">
        <v>1644.5038974190911</v>
      </c>
      <c r="F7" s="17">
        <v>-56.25</v>
      </c>
      <c r="G7" s="17">
        <v>-7.54</v>
      </c>
      <c r="H7" s="5">
        <f t="shared" si="0"/>
        <v>1.0516132450331126</v>
      </c>
      <c r="I7" s="17">
        <v>1.6988000000000001</v>
      </c>
      <c r="J7" s="18">
        <v>60.8</v>
      </c>
      <c r="K7" s="17">
        <v>7.85</v>
      </c>
      <c r="L7" s="17">
        <v>5.5960000000000001</v>
      </c>
      <c r="M7" s="17">
        <v>2.109</v>
      </c>
      <c r="N7" s="19">
        <v>0.1754</v>
      </c>
      <c r="O7" s="17">
        <v>-28.12</v>
      </c>
      <c r="P7" s="6">
        <f t="shared" si="1"/>
        <v>14.027936145952108</v>
      </c>
      <c r="Q7" s="17">
        <v>0.5976589029603292</v>
      </c>
      <c r="R7" s="17">
        <v>19.829497243528294</v>
      </c>
      <c r="S7" s="18">
        <v>39.387649544230314</v>
      </c>
      <c r="T7" s="18">
        <v>60.612350455769686</v>
      </c>
    </row>
    <row r="8" spans="1:20" ht="15" thickBot="1" x14ac:dyDescent="0.35">
      <c r="A8" s="81"/>
      <c r="B8" s="22"/>
      <c r="C8" s="11" t="s">
        <v>21</v>
      </c>
      <c r="D8" s="23">
        <v>96.439540987900003</v>
      </c>
      <c r="E8" s="24">
        <v>1458.5470150009101</v>
      </c>
      <c r="F8" s="23">
        <v>-58.67</v>
      </c>
      <c r="G8" s="23">
        <v>-9.2200000000000006</v>
      </c>
      <c r="H8" s="12">
        <f t="shared" si="0"/>
        <v>1.0525320557084126</v>
      </c>
      <c r="I8" s="23">
        <v>1.9721</v>
      </c>
      <c r="J8" s="24">
        <v>64.08</v>
      </c>
      <c r="K8" s="23">
        <v>7.97</v>
      </c>
      <c r="L8" s="23">
        <v>4.5519999999999996</v>
      </c>
      <c r="M8" s="23">
        <v>1.508</v>
      </c>
      <c r="N8" s="25">
        <v>0.12330000000000001</v>
      </c>
      <c r="O8" s="23">
        <v>-27.35</v>
      </c>
      <c r="P8" s="13">
        <f t="shared" si="1"/>
        <v>14.268721276020548</v>
      </c>
      <c r="Q8" s="23">
        <v>0.38932089165370659</v>
      </c>
      <c r="R8" s="23">
        <v>12.265621753376488</v>
      </c>
      <c r="S8" s="24">
        <v>42.46679720354998</v>
      </c>
      <c r="T8" s="24">
        <v>57.53320279645002</v>
      </c>
    </row>
    <row r="9" spans="1:20" x14ac:dyDescent="0.3">
      <c r="A9" s="81"/>
      <c r="B9" s="16">
        <v>43360</v>
      </c>
      <c r="C9" s="4" t="s">
        <v>19</v>
      </c>
      <c r="D9" s="17">
        <v>178.56334841943701</v>
      </c>
      <c r="E9" s="18">
        <v>1847.2974615395453</v>
      </c>
      <c r="F9" s="17">
        <v>-57.25</v>
      </c>
      <c r="G9" s="17">
        <v>-10.95</v>
      </c>
      <c r="H9" s="5">
        <f t="shared" si="0"/>
        <v>1.0491116414744099</v>
      </c>
      <c r="I9" s="17">
        <v>0.77049999999999996</v>
      </c>
      <c r="J9" s="18">
        <v>90.86999999999999</v>
      </c>
      <c r="K9" s="17">
        <v>7.7</v>
      </c>
      <c r="L9" s="17">
        <v>9.6430000000000007</v>
      </c>
      <c r="M9" s="17">
        <v>4.548</v>
      </c>
      <c r="N9" s="19">
        <v>0.439</v>
      </c>
      <c r="O9" s="17">
        <v>-28.61</v>
      </c>
      <c r="P9" s="20">
        <f t="shared" si="1"/>
        <v>12.086560364464694</v>
      </c>
      <c r="Q9" s="17">
        <v>1.0895003794081233</v>
      </c>
      <c r="R9" s="17">
        <v>22.769044668731901</v>
      </c>
      <c r="S9" s="18">
        <v>31.298389685878998</v>
      </c>
      <c r="T9" s="18">
        <v>68.701610314120998</v>
      </c>
    </row>
    <row r="10" spans="1:20" x14ac:dyDescent="0.3">
      <c r="A10" s="81"/>
      <c r="B10" s="21"/>
      <c r="C10" s="4" t="s">
        <v>20</v>
      </c>
      <c r="D10" s="17">
        <v>169.88600109343699</v>
      </c>
      <c r="E10" s="18">
        <v>1275.3773318631818</v>
      </c>
      <c r="F10" s="17">
        <v>-59.39</v>
      </c>
      <c r="G10" s="17">
        <v>-8.3000000000000007</v>
      </c>
      <c r="H10" s="5">
        <f t="shared" si="0"/>
        <v>1.0543158163319548</v>
      </c>
      <c r="I10" s="17">
        <v>0.26119999999999999</v>
      </c>
      <c r="J10" s="18">
        <v>89.513999999999996</v>
      </c>
      <c r="K10" s="17">
        <v>7.28</v>
      </c>
      <c r="L10" s="17">
        <v>11.173</v>
      </c>
      <c r="M10" s="17">
        <v>4.5609999999999999</v>
      </c>
      <c r="N10" s="19">
        <v>0.40510000000000002</v>
      </c>
      <c r="O10" s="17">
        <v>-27.08</v>
      </c>
      <c r="P10" s="6">
        <f t="shared" si="1"/>
        <v>13.135439809100633</v>
      </c>
      <c r="Q10" s="17">
        <v>0.69028505177307797</v>
      </c>
      <c r="R10" s="17">
        <v>44.476983257934037</v>
      </c>
      <c r="S10" s="18">
        <v>48.429269604383215</v>
      </c>
      <c r="T10" s="18">
        <v>51.570730395616785</v>
      </c>
    </row>
    <row r="11" spans="1:20" ht="15" thickBot="1" x14ac:dyDescent="0.35">
      <c r="A11" s="79"/>
      <c r="B11" s="22"/>
      <c r="C11" s="11" t="s">
        <v>21</v>
      </c>
      <c r="D11" s="23">
        <v>158.163166669075</v>
      </c>
      <c r="E11" s="24">
        <v>1089.6033663736366</v>
      </c>
      <c r="F11" s="23">
        <v>-60.06</v>
      </c>
      <c r="G11" s="23">
        <v>-4.21</v>
      </c>
      <c r="H11" s="12">
        <f t="shared" si="0"/>
        <v>1.0594186862991253</v>
      </c>
      <c r="I11" s="23">
        <v>0.24149999999999999</v>
      </c>
      <c r="J11" s="24">
        <v>82.567999999999998</v>
      </c>
      <c r="K11" s="23">
        <v>6.24</v>
      </c>
      <c r="L11" s="23">
        <v>13.217000000000001</v>
      </c>
      <c r="M11" s="23">
        <v>6.1440000000000001</v>
      </c>
      <c r="N11" s="25">
        <v>0.49959999999999999</v>
      </c>
      <c r="O11" s="23">
        <v>-25.54</v>
      </c>
      <c r="P11" s="13">
        <f t="shared" si="1"/>
        <v>14.347477982385909</v>
      </c>
      <c r="Q11" s="23">
        <v>0.24893710365732</v>
      </c>
      <c r="R11" s="23">
        <v>51.113788130006583</v>
      </c>
      <c r="S11" s="24">
        <v>65.3754573420767</v>
      </c>
      <c r="T11" s="24">
        <v>34.6245426579233</v>
      </c>
    </row>
    <row r="12" spans="1:20" x14ac:dyDescent="0.3">
      <c r="A12" s="81"/>
      <c r="B12" s="16">
        <v>43293</v>
      </c>
      <c r="C12" s="26" t="s">
        <v>19</v>
      </c>
      <c r="D12" s="27">
        <v>44.721986402500001</v>
      </c>
      <c r="E12" s="28">
        <v>1708.4354569227273</v>
      </c>
      <c r="F12" s="27">
        <v>-59.98</v>
      </c>
      <c r="G12" s="27">
        <v>-10.52</v>
      </c>
      <c r="H12" s="27">
        <f t="shared" si="0"/>
        <v>1.0526159017893237</v>
      </c>
      <c r="I12" s="27">
        <v>1.3774</v>
      </c>
      <c r="J12" s="28">
        <v>76.463999999999999</v>
      </c>
      <c r="K12" s="27">
        <v>8.14</v>
      </c>
      <c r="L12" s="27">
        <v>4.07</v>
      </c>
      <c r="M12" s="27">
        <v>2.0230000000000001</v>
      </c>
      <c r="N12" s="29">
        <v>0.15920000000000001</v>
      </c>
      <c r="O12" s="27">
        <v>-25.87</v>
      </c>
      <c r="P12" s="30">
        <f t="shared" si="1"/>
        <v>14.825167504187604</v>
      </c>
      <c r="Q12" s="27">
        <v>0.39700015956598056</v>
      </c>
      <c r="R12" s="27">
        <v>7.3534253746253997</v>
      </c>
      <c r="S12" s="28">
        <v>42.74751721442918</v>
      </c>
      <c r="T12" s="28">
        <v>57.25248278557082</v>
      </c>
    </row>
    <row r="13" spans="1:20" x14ac:dyDescent="0.3">
      <c r="A13" s="81"/>
      <c r="B13" s="31"/>
      <c r="C13" s="26" t="s">
        <v>20</v>
      </c>
      <c r="D13" s="27">
        <v>29.930433536024999</v>
      </c>
      <c r="E13" s="28">
        <v>1481.0017357309091</v>
      </c>
      <c r="F13" s="27">
        <v>-61.2</v>
      </c>
      <c r="G13" s="27">
        <v>-6.74</v>
      </c>
      <c r="H13" s="27">
        <f t="shared" si="0"/>
        <v>1.058010225820196</v>
      </c>
      <c r="I13" s="27">
        <v>3.9986000000000002</v>
      </c>
      <c r="J13" s="28">
        <v>58.608000000000047</v>
      </c>
      <c r="K13" s="27">
        <v>8.31</v>
      </c>
      <c r="L13" s="27">
        <v>2.1560000000000001</v>
      </c>
      <c r="M13" s="27">
        <v>0.73270000000000002</v>
      </c>
      <c r="N13" s="29">
        <v>5.16E-2</v>
      </c>
      <c r="O13" s="27">
        <v>-24.93</v>
      </c>
      <c r="P13" s="28">
        <f t="shared" si="1"/>
        <v>16.566214470284237</v>
      </c>
      <c r="Q13" s="27">
        <v>0.25391699557469199</v>
      </c>
      <c r="R13" s="27">
        <v>6.635920311563809</v>
      </c>
      <c r="S13" s="28">
        <v>60.714415158166013</v>
      </c>
      <c r="T13" s="28">
        <v>39.285584841833987</v>
      </c>
    </row>
    <row r="14" spans="1:20" ht="15" thickBot="1" x14ac:dyDescent="0.35">
      <c r="A14" s="81" t="s">
        <v>59</v>
      </c>
      <c r="B14" s="32"/>
      <c r="C14" s="33" t="s">
        <v>21</v>
      </c>
      <c r="D14" s="34">
        <v>16.722212416800001</v>
      </c>
      <c r="E14" s="35">
        <v>1620.0929912645456</v>
      </c>
      <c r="F14" s="34">
        <v>-63.33</v>
      </c>
      <c r="G14" s="34">
        <v>-6.21</v>
      </c>
      <c r="H14" s="34">
        <f t="shared" si="0"/>
        <v>1.0609819893879382</v>
      </c>
      <c r="I14" s="34">
        <v>2.8729</v>
      </c>
      <c r="J14" s="35">
        <v>44.892000000000039</v>
      </c>
      <c r="K14" s="34">
        <v>7.31</v>
      </c>
      <c r="L14" s="34">
        <v>3.0310000000000001</v>
      </c>
      <c r="M14" s="34">
        <v>1.056</v>
      </c>
      <c r="N14" s="36">
        <v>7.7299999999999994E-2</v>
      </c>
      <c r="O14" s="34">
        <v>-25.91</v>
      </c>
      <c r="P14" s="35">
        <f t="shared" si="1"/>
        <v>15.937904269081503</v>
      </c>
      <c r="Q14" s="34">
        <v>0.35579912315663609</v>
      </c>
      <c r="R14" s="34">
        <v>8.3127680817924219</v>
      </c>
      <c r="S14" s="35">
        <v>70.534432157028348</v>
      </c>
      <c r="T14" s="35">
        <v>29.465567842971652</v>
      </c>
    </row>
    <row r="15" spans="1:20" x14ac:dyDescent="0.3">
      <c r="A15" s="81"/>
      <c r="B15" s="16">
        <v>43360</v>
      </c>
      <c r="C15" s="26" t="s">
        <v>19</v>
      </c>
      <c r="D15" s="27">
        <v>52.914875311925002</v>
      </c>
      <c r="E15" s="28">
        <v>1535.2646638459091</v>
      </c>
      <c r="F15" s="27">
        <v>-64.66</v>
      </c>
      <c r="G15" s="27">
        <v>-14.34</v>
      </c>
      <c r="H15" s="27">
        <f t="shared" si="0"/>
        <v>1.0537986186841148</v>
      </c>
      <c r="I15" s="27">
        <v>2.4777999999999998</v>
      </c>
      <c r="J15" s="28">
        <v>52.441999999999986</v>
      </c>
      <c r="K15" s="27">
        <v>8.43</v>
      </c>
      <c r="L15" s="27">
        <v>1.881</v>
      </c>
      <c r="M15" s="27">
        <v>1.1438999999999999</v>
      </c>
      <c r="N15" s="29">
        <v>7.3499999999999996E-2</v>
      </c>
      <c r="O15" s="27">
        <v>-23.63</v>
      </c>
      <c r="P15" s="30">
        <f t="shared" si="1"/>
        <v>18.157142857142858</v>
      </c>
      <c r="Q15" s="27">
        <v>0.375999362321151</v>
      </c>
      <c r="R15" s="27">
        <v>5.1339079885734904</v>
      </c>
      <c r="S15" s="28">
        <v>46.702541106128429</v>
      </c>
      <c r="T15" s="28">
        <v>53.297458893871571</v>
      </c>
    </row>
    <row r="16" spans="1:20" x14ac:dyDescent="0.3">
      <c r="A16" s="81"/>
      <c r="B16" s="31"/>
      <c r="C16" s="26" t="s">
        <v>20</v>
      </c>
      <c r="D16" s="27">
        <v>29.377282365750002</v>
      </c>
      <c r="E16" s="28">
        <v>873.66773259409092</v>
      </c>
      <c r="F16" s="27">
        <v>-67.84</v>
      </c>
      <c r="G16" s="27">
        <v>-8.51</v>
      </c>
      <c r="H16" s="27">
        <f t="shared" si="0"/>
        <v>1.0636478716100242</v>
      </c>
      <c r="I16" s="27">
        <v>3.2397999999999998</v>
      </c>
      <c r="J16" s="28">
        <v>51.058000000000028</v>
      </c>
      <c r="K16" s="27">
        <v>6.98</v>
      </c>
      <c r="L16" s="27">
        <v>3.4060000000000001</v>
      </c>
      <c r="M16" s="27">
        <v>1.5225</v>
      </c>
      <c r="N16" s="29">
        <v>0.1094</v>
      </c>
      <c r="O16" s="27">
        <v>-26.35</v>
      </c>
      <c r="P16" s="28">
        <f t="shared" si="1"/>
        <v>16.236288848263253</v>
      </c>
      <c r="Q16" s="27">
        <v>7.2298295341131386E-2</v>
      </c>
      <c r="R16" s="27">
        <v>10.96185747126437</v>
      </c>
      <c r="S16" s="28">
        <v>79.296990724398015</v>
      </c>
      <c r="T16" s="28">
        <v>20.703009275601985</v>
      </c>
    </row>
    <row r="17" spans="1:20" ht="15" thickBot="1" x14ac:dyDescent="0.35">
      <c r="A17" s="79"/>
      <c r="B17" s="32"/>
      <c r="C17" s="33" t="s">
        <v>21</v>
      </c>
      <c r="D17" s="34">
        <v>20.422154148000001</v>
      </c>
      <c r="E17" s="35">
        <v>1038.3632457545455</v>
      </c>
      <c r="F17" s="34">
        <v>-68.400000000000006</v>
      </c>
      <c r="G17" s="34">
        <v>-7.56</v>
      </c>
      <c r="H17" s="34">
        <f t="shared" si="0"/>
        <v>1.0653069987118935</v>
      </c>
      <c r="I17" s="34">
        <v>2.34</v>
      </c>
      <c r="J17" s="35">
        <v>56.942000000000029</v>
      </c>
      <c r="K17" s="34">
        <v>6.59</v>
      </c>
      <c r="L17" s="34">
        <v>4.4009999999999998</v>
      </c>
      <c r="M17" s="34">
        <v>1.819</v>
      </c>
      <c r="N17" s="36">
        <v>0.13639999999999999</v>
      </c>
      <c r="O17" s="34">
        <v>-26.61</v>
      </c>
      <c r="P17" s="35">
        <f t="shared" si="1"/>
        <v>15.558406647116325</v>
      </c>
      <c r="Q17" s="34">
        <v>8.9234335038363172E-2</v>
      </c>
      <c r="R17" s="34">
        <v>13.2463206661741</v>
      </c>
      <c r="S17" s="35">
        <v>84.728279123507292</v>
      </c>
      <c r="T17" s="35">
        <v>15.271720876492708</v>
      </c>
    </row>
    <row r="18" spans="1:20" x14ac:dyDescent="0.3">
      <c r="A18" s="81"/>
      <c r="B18" s="3">
        <v>43237</v>
      </c>
      <c r="C18" s="37" t="s">
        <v>19</v>
      </c>
      <c r="D18" s="17">
        <v>24.649499628874999</v>
      </c>
      <c r="E18" s="18">
        <v>888.60030194863623</v>
      </c>
      <c r="F18" s="17">
        <v>-57.8</v>
      </c>
      <c r="G18" s="17">
        <v>-10.51</v>
      </c>
      <c r="H18" s="5">
        <f t="shared" si="0"/>
        <v>1.0501910422415623</v>
      </c>
      <c r="I18" s="17">
        <v>5.9896000000000003</v>
      </c>
      <c r="J18" s="7">
        <v>68.010000000000019</v>
      </c>
      <c r="K18" s="17">
        <v>8.44</v>
      </c>
      <c r="L18" s="17">
        <v>0.68300000000000005</v>
      </c>
      <c r="M18" s="17">
        <v>0.25700000000000001</v>
      </c>
      <c r="N18" s="19">
        <v>2.12E-2</v>
      </c>
      <c r="O18" s="17">
        <v>-25.96</v>
      </c>
      <c r="P18" s="20">
        <f t="shared" si="1"/>
        <v>14.14308176100629</v>
      </c>
      <c r="Q18" s="17">
        <v>0.44048285234631068</v>
      </c>
      <c r="R18" s="17">
        <v>17.202410309690325</v>
      </c>
      <c r="S18" s="18">
        <v>34.610893827459968</v>
      </c>
      <c r="T18" s="18">
        <v>65.389106172540039</v>
      </c>
    </row>
    <row r="19" spans="1:20" x14ac:dyDescent="0.3">
      <c r="A19" s="81"/>
      <c r="B19" s="21"/>
      <c r="C19" s="37" t="s">
        <v>20</v>
      </c>
      <c r="D19" s="17">
        <v>35.743683144812501</v>
      </c>
      <c r="E19" s="18">
        <v>1533.0330239045452</v>
      </c>
      <c r="F19" s="17">
        <v>-57.91</v>
      </c>
      <c r="G19" s="17">
        <v>-8.7799999999999994</v>
      </c>
      <c r="H19" s="5">
        <f t="shared" si="0"/>
        <v>1.0521500068995531</v>
      </c>
      <c r="I19" s="17">
        <v>2.8287</v>
      </c>
      <c r="J19" s="7">
        <v>59.80999999999996</v>
      </c>
      <c r="K19" s="17">
        <v>8.16</v>
      </c>
      <c r="L19" s="17">
        <v>1.3420000000000001</v>
      </c>
      <c r="M19" s="17">
        <v>0.47699999999999998</v>
      </c>
      <c r="N19" s="19">
        <v>4.1799999999999997E-2</v>
      </c>
      <c r="O19" s="17">
        <v>-25.52</v>
      </c>
      <c r="P19" s="6">
        <f t="shared" si="1"/>
        <v>13.313397129186605</v>
      </c>
      <c r="Q19" s="17">
        <v>0.45721359262069239</v>
      </c>
      <c r="R19" s="17">
        <v>23.576946859525314</v>
      </c>
      <c r="S19" s="18">
        <v>40.658013797636798</v>
      </c>
      <c r="T19" s="18">
        <v>59.341986202363202</v>
      </c>
    </row>
    <row r="20" spans="1:20" ht="15" thickBot="1" x14ac:dyDescent="0.35">
      <c r="A20" s="81"/>
      <c r="B20" s="22"/>
      <c r="C20" s="38" t="s">
        <v>21</v>
      </c>
      <c r="D20" s="23">
        <v>49.509589646687502</v>
      </c>
      <c r="E20" s="24">
        <v>1724.8508581813637</v>
      </c>
      <c r="F20" s="23">
        <v>-57.58</v>
      </c>
      <c r="G20" s="23">
        <v>-6.67</v>
      </c>
      <c r="H20" s="12">
        <f t="shared" si="0"/>
        <v>1.0540205004138283</v>
      </c>
      <c r="I20" s="23">
        <v>4.4927999999999999</v>
      </c>
      <c r="J20" s="14">
        <v>60.810000000000031</v>
      </c>
      <c r="K20" s="23">
        <v>7.29</v>
      </c>
      <c r="L20" s="23">
        <v>0.94899999999999995</v>
      </c>
      <c r="M20" s="23">
        <v>0.26700000000000002</v>
      </c>
      <c r="N20" s="25">
        <v>2.3300000000000001E-2</v>
      </c>
      <c r="O20" s="23">
        <v>-26.14</v>
      </c>
      <c r="P20" s="13">
        <f t="shared" si="1"/>
        <v>13.369098712446354</v>
      </c>
      <c r="Q20" s="23">
        <v>0.10251858958983</v>
      </c>
      <c r="R20" s="23">
        <v>33.887547705157111</v>
      </c>
      <c r="S20" s="24">
        <v>50.982819251824672</v>
      </c>
      <c r="T20" s="24">
        <v>49.017180748175328</v>
      </c>
    </row>
    <row r="21" spans="1:20" x14ac:dyDescent="0.3">
      <c r="A21" s="81" t="s">
        <v>60</v>
      </c>
      <c r="B21" s="39">
        <v>43293</v>
      </c>
      <c r="C21" s="40" t="s">
        <v>19</v>
      </c>
      <c r="D21" s="41">
        <v>66.547648365000001</v>
      </c>
      <c r="E21" s="42">
        <v>2122.7492460109092</v>
      </c>
      <c r="F21" s="41">
        <v>-56.32</v>
      </c>
      <c r="G21" s="41">
        <v>-11.43</v>
      </c>
      <c r="H21" s="43">
        <f t="shared" si="0"/>
        <v>1.0475690912173619</v>
      </c>
      <c r="I21" s="41">
        <v>1.69</v>
      </c>
      <c r="J21" s="42">
        <v>86.131999999999991</v>
      </c>
      <c r="K21" s="41">
        <v>8.68</v>
      </c>
      <c r="L21" s="41">
        <v>5.3449999999999998</v>
      </c>
      <c r="M21" s="41">
        <v>2.7589999999999999</v>
      </c>
      <c r="N21" s="44">
        <v>0.21029999999999999</v>
      </c>
      <c r="O21" s="41">
        <v>-23.64</v>
      </c>
      <c r="P21" s="20">
        <f t="shared" si="1"/>
        <v>15.305912188936439</v>
      </c>
      <c r="Q21" s="41">
        <v>0.62842294623226069</v>
      </c>
      <c r="R21" s="41">
        <v>19.060609585481892</v>
      </c>
      <c r="S21" s="42">
        <v>25.77054398440864</v>
      </c>
      <c r="T21" s="42">
        <v>74.229456015591353</v>
      </c>
    </row>
    <row r="22" spans="1:20" x14ac:dyDescent="0.3">
      <c r="A22" s="81"/>
      <c r="B22" s="21"/>
      <c r="C22" s="4" t="s">
        <v>20</v>
      </c>
      <c r="D22" s="17">
        <v>70.714148646624992</v>
      </c>
      <c r="E22" s="18">
        <v>1251.076193506364</v>
      </c>
      <c r="F22" s="17">
        <v>-55.65</v>
      </c>
      <c r="G22" s="17">
        <v>-11.57</v>
      </c>
      <c r="H22" s="5">
        <f t="shared" si="0"/>
        <v>1.0466776089373642</v>
      </c>
      <c r="I22" s="17">
        <v>3.4176000000000002</v>
      </c>
      <c r="J22" s="18">
        <v>75.996000000000024</v>
      </c>
      <c r="K22" s="17">
        <v>8.61</v>
      </c>
      <c r="L22" s="17">
        <v>4.6139999999999999</v>
      </c>
      <c r="M22" s="17">
        <v>2.2730000000000001</v>
      </c>
      <c r="N22" s="19">
        <v>0.17019999999999999</v>
      </c>
      <c r="O22" s="17">
        <v>-23.74</v>
      </c>
      <c r="P22" s="6">
        <f t="shared" si="1"/>
        <v>15.580689385037214</v>
      </c>
      <c r="Q22" s="17">
        <v>0.55936113221124995</v>
      </c>
      <c r="R22" s="17">
        <v>14.076714451144039</v>
      </c>
      <c r="S22" s="18">
        <v>22.754671549831372</v>
      </c>
      <c r="T22" s="18">
        <v>77.245328450168628</v>
      </c>
    </row>
    <row r="23" spans="1:20" ht="15" thickBot="1" x14ac:dyDescent="0.35">
      <c r="A23" s="81"/>
      <c r="B23" s="22"/>
      <c r="C23" s="11" t="s">
        <v>21</v>
      </c>
      <c r="D23" s="23">
        <v>28.050571802549999</v>
      </c>
      <c r="E23" s="24">
        <v>575.52538765090912</v>
      </c>
      <c r="F23" s="23">
        <v>-57.48</v>
      </c>
      <c r="G23" s="23">
        <v>-6.7</v>
      </c>
      <c r="H23" s="12">
        <f t="shared" si="0"/>
        <v>1.0538768408097441</v>
      </c>
      <c r="I23" s="23">
        <v>4.3695000000000004</v>
      </c>
      <c r="J23" s="24">
        <v>71.418000000000006</v>
      </c>
      <c r="K23" s="23">
        <v>7.95</v>
      </c>
      <c r="L23" s="23">
        <v>4.7779999999999996</v>
      </c>
      <c r="M23" s="23">
        <v>2.855</v>
      </c>
      <c r="N23" s="25">
        <v>0.18310000000000001</v>
      </c>
      <c r="O23" s="23">
        <v>-24.55</v>
      </c>
      <c r="P23" s="13">
        <f t="shared" si="1"/>
        <v>18.191334425632622</v>
      </c>
      <c r="Q23" s="23">
        <v>0.3133141532805882</v>
      </c>
      <c r="R23" s="23">
        <v>20.167382917907631</v>
      </c>
      <c r="S23" s="24">
        <v>46.963804154501666</v>
      </c>
      <c r="T23" s="24">
        <v>53.036195845498334</v>
      </c>
    </row>
    <row r="24" spans="1:20" x14ac:dyDescent="0.3">
      <c r="A24" s="81"/>
      <c r="B24" s="39">
        <v>43360</v>
      </c>
      <c r="C24" s="40" t="s">
        <v>19</v>
      </c>
      <c r="D24" s="41">
        <v>94.738299190150002</v>
      </c>
      <c r="E24" s="42">
        <v>1612.5698046845457</v>
      </c>
      <c r="F24" s="41">
        <v>-58.78</v>
      </c>
      <c r="G24" s="41">
        <v>-10.74</v>
      </c>
      <c r="H24" s="43">
        <f t="shared" si="0"/>
        <v>1.0510401393935531</v>
      </c>
      <c r="I24" s="41">
        <v>1.3625</v>
      </c>
      <c r="J24" s="42">
        <v>65.094000000000023</v>
      </c>
      <c r="K24" s="41">
        <v>8.82</v>
      </c>
      <c r="L24" s="41">
        <v>3.165</v>
      </c>
      <c r="M24" s="41">
        <v>1.722</v>
      </c>
      <c r="N24" s="44">
        <v>0.1173</v>
      </c>
      <c r="O24" s="41">
        <v>-21.71</v>
      </c>
      <c r="P24" s="20">
        <f t="shared" si="1"/>
        <v>17.127024722932653</v>
      </c>
      <c r="Q24" s="41">
        <v>9.846879622596251E-2</v>
      </c>
      <c r="R24" s="41">
        <v>11.018653204038792</v>
      </c>
      <c r="S24" s="42">
        <v>37.46431339250212</v>
      </c>
      <c r="T24" s="42">
        <v>62.53568660749788</v>
      </c>
    </row>
    <row r="25" spans="1:20" x14ac:dyDescent="0.3">
      <c r="A25" s="81"/>
      <c r="B25" s="21"/>
      <c r="C25" s="4" t="s">
        <v>20</v>
      </c>
      <c r="D25" s="17">
        <v>86.704468220837498</v>
      </c>
      <c r="E25" s="18">
        <v>2135.3642510100003</v>
      </c>
      <c r="F25" s="17">
        <v>-58.45</v>
      </c>
      <c r="G25" s="17">
        <v>-7.33</v>
      </c>
      <c r="H25" s="5">
        <f t="shared" si="0"/>
        <v>1.054293452286124</v>
      </c>
      <c r="I25" s="17">
        <v>0.94599999999999995</v>
      </c>
      <c r="J25" s="18">
        <v>62.236000000000011</v>
      </c>
      <c r="K25" s="17">
        <v>8.32</v>
      </c>
      <c r="L25" s="17">
        <v>3.141</v>
      </c>
      <c r="M25" s="17">
        <v>1.633</v>
      </c>
      <c r="N25" s="19">
        <v>0.1172</v>
      </c>
      <c r="O25" s="17">
        <v>-25.05</v>
      </c>
      <c r="P25" s="6">
        <f t="shared" si="1"/>
        <v>16.255688282138795</v>
      </c>
      <c r="Q25" s="17">
        <v>8.4066197633514556E-2</v>
      </c>
      <c r="R25" s="17">
        <v>11.251473791490982</v>
      </c>
      <c r="S25" s="18">
        <v>48.354639507590505</v>
      </c>
      <c r="T25" s="18">
        <v>51.645360492409495</v>
      </c>
    </row>
    <row r="26" spans="1:20" ht="15" thickBot="1" x14ac:dyDescent="0.35">
      <c r="A26" s="79"/>
      <c r="B26" s="22"/>
      <c r="C26" s="11" t="s">
        <v>21</v>
      </c>
      <c r="D26" s="23">
        <v>63.934182963750011</v>
      </c>
      <c r="E26" s="24">
        <v>1806.5382673295455</v>
      </c>
      <c r="F26" s="23">
        <v>-58.41</v>
      </c>
      <c r="G26" s="23">
        <v>-5.41</v>
      </c>
      <c r="H26" s="12">
        <f t="shared" si="0"/>
        <v>1.0562877685616883</v>
      </c>
      <c r="I26" s="23">
        <v>2.0430999999999999</v>
      </c>
      <c r="J26" s="24">
        <v>68.910000000000011</v>
      </c>
      <c r="K26" s="23">
        <v>7.97</v>
      </c>
      <c r="L26" s="23">
        <v>3.2949999999999999</v>
      </c>
      <c r="M26" s="23">
        <v>2.101</v>
      </c>
      <c r="N26" s="25">
        <v>0.1426</v>
      </c>
      <c r="O26" s="23">
        <v>-22.5</v>
      </c>
      <c r="P26" s="13">
        <f t="shared" si="1"/>
        <v>17.189107059373541</v>
      </c>
      <c r="Q26" s="23">
        <v>5.4354555608743998E-2</v>
      </c>
      <c r="R26" s="23">
        <v>15.052364729859335</v>
      </c>
      <c r="S26" s="24">
        <v>54.99736239723584</v>
      </c>
      <c r="T26" s="24">
        <v>45.00263760276416</v>
      </c>
    </row>
    <row r="27" spans="1:20" x14ac:dyDescent="0.3">
      <c r="A27" s="81"/>
      <c r="B27" s="3">
        <v>43293</v>
      </c>
      <c r="C27" s="26" t="s">
        <v>19</v>
      </c>
      <c r="D27" s="27">
        <v>24.515390094524999</v>
      </c>
      <c r="E27" s="28">
        <v>748.70414991000007</v>
      </c>
      <c r="F27" s="27">
        <v>-52.39</v>
      </c>
      <c r="G27" s="27">
        <v>-10.67</v>
      </c>
      <c r="H27" s="27">
        <f t="shared" si="0"/>
        <v>1.044026551007271</v>
      </c>
      <c r="I27" s="27">
        <v>2.9319999999999999</v>
      </c>
      <c r="J27" s="28">
        <v>54.937999999999995</v>
      </c>
      <c r="K27" s="27">
        <v>8.43</v>
      </c>
      <c r="L27" s="27">
        <v>1.085</v>
      </c>
      <c r="M27" s="27">
        <v>0.37</v>
      </c>
      <c r="N27" s="29">
        <v>2.87E-2</v>
      </c>
      <c r="O27" s="27">
        <v>-29.36</v>
      </c>
      <c r="P27" s="30">
        <f t="shared" si="1"/>
        <v>15.040650406504064</v>
      </c>
      <c r="Q27" s="27">
        <v>0.71018981018980998</v>
      </c>
      <c r="R27" s="27">
        <v>4.6934225988248901</v>
      </c>
      <c r="S27" s="28">
        <v>13.755747155482489</v>
      </c>
      <c r="T27" s="28">
        <v>86.244252844517518</v>
      </c>
    </row>
    <row r="28" spans="1:20" x14ac:dyDescent="0.3">
      <c r="A28" s="81"/>
      <c r="B28" s="31"/>
      <c r="C28" s="26" t="s">
        <v>20</v>
      </c>
      <c r="D28" s="27">
        <v>11.415078374699997</v>
      </c>
      <c r="E28" s="28">
        <v>1466.8887475572701</v>
      </c>
      <c r="F28" s="27">
        <v>-51.27</v>
      </c>
      <c r="G28" s="27">
        <v>-11.41</v>
      </c>
      <c r="H28" s="27">
        <f t="shared" si="0"/>
        <v>1.0420140609024697</v>
      </c>
      <c r="I28" s="27">
        <v>4.0419</v>
      </c>
      <c r="J28" s="28">
        <v>47.049999999999983</v>
      </c>
      <c r="K28" s="27">
        <v>8.68</v>
      </c>
      <c r="L28" s="27">
        <v>1.1950000000000001</v>
      </c>
      <c r="M28" s="27">
        <v>0.46300000000000002</v>
      </c>
      <c r="N28" s="29">
        <v>2.92E-2</v>
      </c>
      <c r="O28" s="27">
        <v>-29.28</v>
      </c>
      <c r="P28" s="28">
        <f t="shared" si="1"/>
        <v>18.498858447488587</v>
      </c>
      <c r="Q28" s="27">
        <v>0.89595862785032498</v>
      </c>
      <c r="R28" s="27">
        <v>2.9983611144421807</v>
      </c>
      <c r="S28" s="28">
        <v>6.8938454431733991</v>
      </c>
      <c r="T28" s="28">
        <v>93.106154556826596</v>
      </c>
    </row>
    <row r="29" spans="1:20" x14ac:dyDescent="0.3">
      <c r="A29" s="81" t="s">
        <v>61</v>
      </c>
      <c r="B29" s="31"/>
      <c r="C29" s="26" t="s">
        <v>21</v>
      </c>
      <c r="D29" s="27">
        <v>1.6536179335500001</v>
      </c>
      <c r="E29" s="28">
        <v>2089.7377674300001</v>
      </c>
      <c r="F29" s="27">
        <v>-50.87</v>
      </c>
      <c r="G29" s="27">
        <v>-9.83</v>
      </c>
      <c r="H29" s="27">
        <f t="shared" si="0"/>
        <v>1.0432395983690326</v>
      </c>
      <c r="I29" s="27" t="s">
        <v>22</v>
      </c>
      <c r="J29" s="28">
        <v>44.034000000000049</v>
      </c>
      <c r="K29" s="27">
        <v>8.57</v>
      </c>
      <c r="L29" s="27">
        <v>0.94799999999999995</v>
      </c>
      <c r="M29" s="27">
        <v>0.42199999999999999</v>
      </c>
      <c r="N29" s="29">
        <v>3.0300000000000001E-2</v>
      </c>
      <c r="O29" s="27">
        <v>-29</v>
      </c>
      <c r="P29" s="28">
        <f t="shared" si="1"/>
        <v>16.248624862486245</v>
      </c>
      <c r="Q29" s="27">
        <v>0.69491863433312095</v>
      </c>
      <c r="R29" s="27">
        <v>3.8416299462676999</v>
      </c>
      <c r="S29" s="28">
        <v>11.0756604084819</v>
      </c>
      <c r="T29" s="28">
        <v>88.924339591518105</v>
      </c>
    </row>
    <row r="30" spans="1:20" x14ac:dyDescent="0.3">
      <c r="B30" s="16">
        <v>43360</v>
      </c>
      <c r="C30" s="26" t="s">
        <v>19</v>
      </c>
      <c r="D30" s="27">
        <v>0.44060388858750005</v>
      </c>
      <c r="E30" s="28">
        <v>2364.8589263945451</v>
      </c>
      <c r="F30" s="27">
        <v>-54.12</v>
      </c>
      <c r="G30" s="27">
        <v>-10.29</v>
      </c>
      <c r="H30" s="27">
        <f t="shared" si="0"/>
        <v>1.046337801835328</v>
      </c>
      <c r="I30" s="27" t="s">
        <v>22</v>
      </c>
      <c r="J30" s="28">
        <v>47.186000000000021</v>
      </c>
      <c r="K30" s="27">
        <v>8.4</v>
      </c>
      <c r="L30" s="27">
        <v>1.5229999999999999</v>
      </c>
      <c r="M30" s="27">
        <v>0.57599999999999996</v>
      </c>
      <c r="N30" s="29">
        <v>1.47E-2</v>
      </c>
      <c r="O30" s="27">
        <v>-26.72</v>
      </c>
      <c r="P30" s="28">
        <f t="shared" si="1"/>
        <v>45.714285714285708</v>
      </c>
      <c r="Q30" s="27">
        <v>0.63293915544724499</v>
      </c>
      <c r="R30" s="27">
        <v>5.0024736316420304</v>
      </c>
      <c r="S30" s="28">
        <v>21.603755982392293</v>
      </c>
      <c r="T30" s="28">
        <v>78.3962440176077</v>
      </c>
    </row>
    <row r="31" spans="1:20" x14ac:dyDescent="0.3">
      <c r="B31" s="31"/>
      <c r="C31" s="26" t="s">
        <v>20</v>
      </c>
      <c r="D31" s="27" t="s">
        <v>22</v>
      </c>
      <c r="E31" s="27" t="s">
        <v>22</v>
      </c>
      <c r="F31" s="27" t="s">
        <v>22</v>
      </c>
      <c r="G31" s="27" t="s">
        <v>22</v>
      </c>
      <c r="H31" s="27" t="s">
        <v>22</v>
      </c>
      <c r="I31" s="27" t="s">
        <v>22</v>
      </c>
      <c r="J31" s="27" t="s">
        <v>22</v>
      </c>
      <c r="K31" s="27" t="s">
        <v>22</v>
      </c>
      <c r="L31" s="27" t="s">
        <v>22</v>
      </c>
      <c r="M31" s="27" t="s">
        <v>22</v>
      </c>
      <c r="N31" s="27" t="s">
        <v>22</v>
      </c>
      <c r="O31" s="27" t="s">
        <v>22</v>
      </c>
      <c r="P31" s="27" t="s">
        <v>22</v>
      </c>
      <c r="Q31" s="27" t="s">
        <v>22</v>
      </c>
      <c r="R31" s="27" t="s">
        <v>22</v>
      </c>
      <c r="S31" s="27" t="s">
        <v>22</v>
      </c>
      <c r="T31" s="27" t="s">
        <v>22</v>
      </c>
    </row>
    <row r="32" spans="1:20" s="59" customFormat="1" ht="15" thickBot="1" x14ac:dyDescent="0.35">
      <c r="B32" s="32"/>
      <c r="C32" s="33" t="s">
        <v>21</v>
      </c>
      <c r="D32" s="34" t="s">
        <v>22</v>
      </c>
      <c r="E32" s="34" t="s">
        <v>22</v>
      </c>
      <c r="F32" s="34" t="s">
        <v>22</v>
      </c>
      <c r="G32" s="34" t="s">
        <v>22</v>
      </c>
      <c r="H32" s="34" t="s">
        <v>22</v>
      </c>
      <c r="I32" s="34" t="s">
        <v>22</v>
      </c>
      <c r="J32" s="34" t="s">
        <v>22</v>
      </c>
      <c r="K32" s="34" t="s">
        <v>22</v>
      </c>
      <c r="L32" s="34" t="s">
        <v>22</v>
      </c>
      <c r="M32" s="34" t="s">
        <v>22</v>
      </c>
      <c r="N32" s="34" t="s">
        <v>22</v>
      </c>
      <c r="O32" s="34" t="s">
        <v>22</v>
      </c>
      <c r="P32" s="34" t="s">
        <v>22</v>
      </c>
      <c r="Q32" s="34" t="s">
        <v>22</v>
      </c>
      <c r="R32" s="34" t="s">
        <v>22</v>
      </c>
      <c r="S32" s="34" t="s">
        <v>22</v>
      </c>
      <c r="T32" s="34" t="s">
        <v>22</v>
      </c>
    </row>
    <row r="33" spans="2:20" ht="15" thickBot="1" x14ac:dyDescent="0.35">
      <c r="B33" s="84"/>
      <c r="C33" s="84"/>
      <c r="D33" s="85"/>
      <c r="E33" s="86"/>
      <c r="F33" s="87"/>
      <c r="G33" s="87"/>
      <c r="H33" s="87"/>
      <c r="I33" s="48"/>
      <c r="J33" s="47"/>
      <c r="K33" s="48"/>
      <c r="L33" s="48"/>
      <c r="M33" s="48"/>
      <c r="N33" s="49"/>
      <c r="O33" s="48"/>
      <c r="P33" s="47"/>
      <c r="Q33" s="48"/>
      <c r="R33" s="48"/>
      <c r="S33" s="47"/>
      <c r="T33" s="47"/>
    </row>
    <row r="34" spans="2:20" ht="15.6" x14ac:dyDescent="0.3">
      <c r="B34" s="88" t="s">
        <v>23</v>
      </c>
      <c r="C34" s="89"/>
      <c r="D34" s="90"/>
      <c r="E34" s="91"/>
      <c r="F34" s="92"/>
      <c r="G34" s="92"/>
      <c r="H34" s="93"/>
      <c r="I34" s="83"/>
    </row>
    <row r="35" spans="2:20" x14ac:dyDescent="0.3">
      <c r="B35" s="94" t="s">
        <v>24</v>
      </c>
      <c r="C35" s="56" t="s">
        <v>25</v>
      </c>
      <c r="D35" s="50"/>
      <c r="E35" s="51"/>
      <c r="F35" s="52"/>
      <c r="G35" s="52"/>
      <c r="H35" s="95"/>
      <c r="I35" s="83"/>
    </row>
    <row r="36" spans="2:20" ht="15.6" x14ac:dyDescent="0.35">
      <c r="B36" s="96" t="s">
        <v>40</v>
      </c>
      <c r="C36" s="56" t="s">
        <v>26</v>
      </c>
      <c r="D36" s="50"/>
      <c r="E36" s="51"/>
      <c r="F36" s="52"/>
      <c r="G36" s="52"/>
      <c r="H36" s="95"/>
      <c r="I36" s="83"/>
    </row>
    <row r="37" spans="2:20" ht="15.6" x14ac:dyDescent="0.35">
      <c r="B37" s="97" t="s">
        <v>41</v>
      </c>
      <c r="C37" s="56" t="s">
        <v>27</v>
      </c>
      <c r="D37" s="50"/>
      <c r="E37" s="51"/>
      <c r="F37" s="52"/>
      <c r="G37" s="52"/>
      <c r="H37" s="95"/>
      <c r="I37" s="83"/>
    </row>
    <row r="38" spans="2:20" ht="16.8" x14ac:dyDescent="0.35">
      <c r="B38" s="96" t="s">
        <v>42</v>
      </c>
      <c r="C38" s="56" t="s">
        <v>43</v>
      </c>
      <c r="D38" s="50"/>
      <c r="E38" s="51"/>
      <c r="F38" s="52"/>
      <c r="G38" s="52"/>
      <c r="H38" s="95"/>
      <c r="I38" s="83"/>
    </row>
    <row r="39" spans="2:20" ht="16.8" x14ac:dyDescent="0.35">
      <c r="B39" s="96" t="s">
        <v>44</v>
      </c>
      <c r="C39" s="56" t="s">
        <v>45</v>
      </c>
      <c r="D39" s="50"/>
      <c r="E39" s="51"/>
      <c r="F39" s="52"/>
      <c r="G39" s="52"/>
      <c r="H39" s="95"/>
      <c r="I39" s="83"/>
    </row>
    <row r="40" spans="2:20" ht="15.6" x14ac:dyDescent="0.35">
      <c r="B40" s="96" t="s">
        <v>2</v>
      </c>
      <c r="C40" s="56" t="s">
        <v>46</v>
      </c>
      <c r="D40" s="50"/>
      <c r="E40" s="51"/>
      <c r="F40" s="52"/>
      <c r="G40" s="52"/>
      <c r="H40" s="95"/>
      <c r="I40" s="83"/>
    </row>
    <row r="41" spans="2:20" ht="16.8" x14ac:dyDescent="0.35">
      <c r="B41" s="96" t="s">
        <v>47</v>
      </c>
      <c r="C41" s="56" t="s">
        <v>28</v>
      </c>
      <c r="D41" s="50"/>
      <c r="E41" s="51"/>
      <c r="F41" s="52"/>
      <c r="G41" s="52"/>
      <c r="H41" s="95"/>
      <c r="I41" s="83"/>
    </row>
    <row r="42" spans="2:20" x14ac:dyDescent="0.3">
      <c r="B42" s="97" t="s">
        <v>3</v>
      </c>
      <c r="C42" s="56" t="s">
        <v>29</v>
      </c>
      <c r="D42" s="50"/>
      <c r="E42" s="51"/>
      <c r="F42" s="52"/>
      <c r="G42" s="52"/>
      <c r="H42" s="95"/>
      <c r="I42" s="83"/>
    </row>
    <row r="43" spans="2:20" x14ac:dyDescent="0.3">
      <c r="B43" s="96" t="s">
        <v>4</v>
      </c>
      <c r="C43" s="56" t="s">
        <v>30</v>
      </c>
      <c r="D43" s="50"/>
      <c r="E43" s="51"/>
      <c r="F43" s="52"/>
      <c r="G43" s="52"/>
      <c r="H43" s="95"/>
      <c r="I43" s="83"/>
    </row>
    <row r="44" spans="2:20" x14ac:dyDescent="0.3">
      <c r="B44" s="96" t="s">
        <v>5</v>
      </c>
      <c r="C44" s="56" t="s">
        <v>31</v>
      </c>
      <c r="D44" s="50"/>
      <c r="E44" s="51"/>
      <c r="F44" s="52"/>
      <c r="G44" s="52"/>
      <c r="H44" s="95"/>
      <c r="I44" s="83"/>
    </row>
    <row r="45" spans="2:20" x14ac:dyDescent="0.3">
      <c r="B45" s="96" t="s">
        <v>6</v>
      </c>
      <c r="C45" s="56" t="s">
        <v>32</v>
      </c>
      <c r="D45" s="50"/>
      <c r="E45" s="51"/>
      <c r="F45" s="52"/>
      <c r="G45" s="52"/>
      <c r="H45" s="95"/>
      <c r="I45" s="83"/>
    </row>
    <row r="46" spans="2:20" x14ac:dyDescent="0.3">
      <c r="B46" s="98" t="s">
        <v>7</v>
      </c>
      <c r="C46" s="56" t="s">
        <v>33</v>
      </c>
      <c r="D46" s="50"/>
      <c r="E46" s="51"/>
      <c r="F46" s="52"/>
      <c r="G46" s="52"/>
      <c r="H46" s="95"/>
      <c r="I46" s="83"/>
    </row>
    <row r="47" spans="2:20" ht="16.2" x14ac:dyDescent="0.3">
      <c r="B47" s="96" t="s">
        <v>48</v>
      </c>
      <c r="C47" s="56" t="s">
        <v>34</v>
      </c>
      <c r="D47" s="50"/>
      <c r="E47" s="51"/>
      <c r="F47" s="52"/>
      <c r="G47" s="52"/>
      <c r="H47" s="95"/>
      <c r="I47" s="83"/>
    </row>
    <row r="48" spans="2:20" x14ac:dyDescent="0.3">
      <c r="B48" s="97" t="s">
        <v>8</v>
      </c>
      <c r="C48" s="56" t="s">
        <v>35</v>
      </c>
      <c r="D48" s="50"/>
      <c r="E48" s="51"/>
      <c r="F48" s="52"/>
      <c r="G48" s="52"/>
      <c r="H48" s="95"/>
      <c r="I48" s="83"/>
    </row>
    <row r="49" spans="2:9" ht="15.6" x14ac:dyDescent="0.3">
      <c r="B49" s="99" t="s">
        <v>9</v>
      </c>
      <c r="C49" s="56" t="s">
        <v>36</v>
      </c>
      <c r="D49" s="50"/>
      <c r="E49" s="51"/>
      <c r="F49" s="52"/>
      <c r="G49" s="52"/>
      <c r="H49" s="95"/>
      <c r="I49" s="83"/>
    </row>
    <row r="50" spans="2:9" ht="15.6" x14ac:dyDescent="0.3">
      <c r="B50" s="99" t="s">
        <v>10</v>
      </c>
      <c r="C50" s="56" t="s">
        <v>37</v>
      </c>
      <c r="D50" s="50"/>
      <c r="E50" s="51"/>
      <c r="F50" s="52"/>
      <c r="G50" s="52"/>
      <c r="H50" s="95"/>
      <c r="I50" s="83"/>
    </row>
    <row r="51" spans="2:9" x14ac:dyDescent="0.3">
      <c r="B51" s="97" t="s">
        <v>11</v>
      </c>
      <c r="C51" s="56" t="s">
        <v>38</v>
      </c>
      <c r="D51" s="50"/>
      <c r="E51" s="51"/>
      <c r="F51" s="52"/>
      <c r="G51" s="52"/>
      <c r="H51" s="95"/>
      <c r="I51" s="83"/>
    </row>
    <row r="52" spans="2:9" ht="15" thickBot="1" x14ac:dyDescent="0.35">
      <c r="B52" s="100" t="s">
        <v>12</v>
      </c>
      <c r="C52" s="101" t="s">
        <v>39</v>
      </c>
      <c r="D52" s="102"/>
      <c r="E52" s="103"/>
      <c r="F52" s="104"/>
      <c r="G52" s="104"/>
      <c r="H52" s="105"/>
      <c r="I52" s="83"/>
    </row>
    <row r="53" spans="2:9" x14ac:dyDescent="0.3">
      <c r="B53" s="45"/>
      <c r="C53" s="45"/>
      <c r="D53" s="46"/>
      <c r="E53" s="47"/>
      <c r="F53" s="48"/>
      <c r="G53" s="48"/>
      <c r="H53" s="48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Nielisz Reservoir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2019-10-09T08:38:27Z</dcterms:created>
  <dcterms:modified xsi:type="dcterms:W3CDTF">2019-10-09T08:57:01Z</dcterms:modified>
</cp:coreProperties>
</file>