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2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drawings/drawing3.xml" ContentType="application/vnd.openxmlformats-officedocument.drawing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drawings/drawing4.xml" ContentType="application/vnd.openxmlformats-officedocument.drawing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charts/chart19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charts/chart20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drawings/drawing5.xml" ContentType="application/vnd.openxmlformats-officedocument.drawing+xml"/>
  <Override PartName="/xl/charts/chart21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charts/chart22.xml" ContentType="application/vnd.openxmlformats-officedocument.drawingml.chart+xml"/>
  <Override PartName="/xl/charts/style22.xml" ContentType="application/vnd.ms-office.chartstyle+xml"/>
  <Override PartName="/xl/charts/colors22.xml" ContentType="application/vnd.ms-office.chartcolorstyle+xml"/>
  <Override PartName="/xl/charts/chart23.xml" ContentType="application/vnd.openxmlformats-officedocument.drawingml.chart+xml"/>
  <Override PartName="/xl/charts/style23.xml" ContentType="application/vnd.ms-office.chartstyle+xml"/>
  <Override PartName="/xl/charts/colors23.xml" ContentType="application/vnd.ms-office.chartcolorstyle+xml"/>
  <Override PartName="/xl/charts/chart24.xml" ContentType="application/vnd.openxmlformats-officedocument.drawingml.chart+xml"/>
  <Override PartName="/xl/charts/style24.xml" ContentType="application/vnd.ms-office.chartstyle+xml"/>
  <Override PartName="/xl/charts/colors24.xml" ContentType="application/vnd.ms-office.chartcolorstyle+xml"/>
  <Override PartName="/xl/charts/chart25.xml" ContentType="application/vnd.openxmlformats-officedocument.drawingml.chart+xml"/>
  <Override PartName="/xl/charts/style25.xml" ContentType="application/vnd.ms-office.chartstyle+xml"/>
  <Override PartName="/xl/charts/colors25.xml" ContentType="application/vnd.ms-office.chartcolorstyle+xml"/>
  <Override PartName="/xl/charts/chart26.xml" ContentType="application/vnd.openxmlformats-officedocument.drawingml.chart+xml"/>
  <Override PartName="/xl/charts/style26.xml" ContentType="application/vnd.ms-office.chartstyle+xml"/>
  <Override PartName="/xl/charts/colors26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aniël Koster\Google Drive\BOUWKUNDE JAAR 6 GRADUATION\P4\excel\"/>
    </mc:Choice>
  </mc:AlternateContent>
  <xr:revisionPtr revIDLastSave="0" documentId="13_ncr:1_{D368F3D8-6D58-4018-B0A3-D8CA3346F24B}" xr6:coauthVersionLast="47" xr6:coauthVersionMax="47" xr10:uidLastSave="{00000000-0000-0000-0000-000000000000}"/>
  <bookViews>
    <workbookView xWindow="-110" yWindow="-110" windowWidth="38620" windowHeight="21220" activeTab="1" xr2:uid="{52393778-6622-469B-9334-F7D077E8C496}"/>
  </bookViews>
  <sheets>
    <sheet name="building_reflectance_sens" sheetId="3" r:id="rId1"/>
    <sheet name="ground_reflectance_sens" sheetId="2" r:id="rId2"/>
    <sheet name="ground_reflectance_test" sheetId="4" r:id="rId3"/>
    <sheet name="glass_transmission_sens" sheetId="5" r:id="rId4"/>
    <sheet name="interior_reflectance_sens" sheetId="7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Z7" i="7" l="1"/>
  <c r="Z8" i="7"/>
  <c r="W62" i="7"/>
  <c r="W63" i="7"/>
  <c r="W64" i="7"/>
  <c r="W65" i="7"/>
  <c r="W66" i="7"/>
  <c r="W67" i="7"/>
  <c r="W68" i="7"/>
  <c r="W69" i="7"/>
  <c r="Y62" i="7"/>
  <c r="Y63" i="7"/>
  <c r="Y64" i="7"/>
  <c r="Y65" i="7"/>
  <c r="Y66" i="7"/>
  <c r="Y67" i="7"/>
  <c r="Y68" i="7"/>
  <c r="Y69" i="7"/>
  <c r="X63" i="7"/>
  <c r="X64" i="7"/>
  <c r="X65" i="7"/>
  <c r="X66" i="7"/>
  <c r="X67" i="7"/>
  <c r="X68" i="7"/>
  <c r="X69" i="7"/>
  <c r="X62" i="7"/>
  <c r="W51" i="7"/>
  <c r="W52" i="7"/>
  <c r="W53" i="7"/>
  <c r="W54" i="7"/>
  <c r="W55" i="7"/>
  <c r="W56" i="7"/>
  <c r="W57" i="7"/>
  <c r="W58" i="7"/>
  <c r="Y57" i="7"/>
  <c r="X52" i="7"/>
  <c r="X53" i="7"/>
  <c r="X54" i="7"/>
  <c r="X55" i="7"/>
  <c r="X56" i="7"/>
  <c r="X57" i="7"/>
  <c r="X58" i="7"/>
  <c r="X51" i="7"/>
  <c r="W40" i="7"/>
  <c r="W41" i="7"/>
  <c r="W42" i="7"/>
  <c r="W43" i="7"/>
  <c r="W44" i="7"/>
  <c r="W45" i="7"/>
  <c r="W46" i="7"/>
  <c r="W47" i="7"/>
  <c r="Y46" i="7"/>
  <c r="X41" i="7"/>
  <c r="X42" i="7"/>
  <c r="X43" i="7"/>
  <c r="X44" i="7"/>
  <c r="X45" i="7"/>
  <c r="X46" i="7"/>
  <c r="X47" i="7"/>
  <c r="X40" i="7"/>
  <c r="P62" i="7"/>
  <c r="P63" i="7"/>
  <c r="P64" i="7"/>
  <c r="P65" i="7"/>
  <c r="P66" i="7"/>
  <c r="P67" i="7"/>
  <c r="P68" i="7"/>
  <c r="P69" i="7"/>
  <c r="R62" i="7"/>
  <c r="R63" i="7"/>
  <c r="R64" i="7"/>
  <c r="R65" i="7"/>
  <c r="R66" i="7"/>
  <c r="R67" i="7"/>
  <c r="R68" i="7"/>
  <c r="R69" i="7"/>
  <c r="Q63" i="7"/>
  <c r="Q64" i="7"/>
  <c r="Q65" i="7"/>
  <c r="Q66" i="7"/>
  <c r="Q67" i="7"/>
  <c r="Q68" i="7"/>
  <c r="Q69" i="7"/>
  <c r="Q62" i="7"/>
  <c r="R58" i="7"/>
  <c r="P51" i="7"/>
  <c r="P52" i="7"/>
  <c r="P53" i="7"/>
  <c r="P54" i="7"/>
  <c r="P55" i="7"/>
  <c r="P56" i="7"/>
  <c r="P57" i="7"/>
  <c r="P58" i="7"/>
  <c r="Q52" i="7"/>
  <c r="Q53" i="7"/>
  <c r="Q54" i="7"/>
  <c r="Q55" i="7"/>
  <c r="Q56" i="7"/>
  <c r="Q57" i="7"/>
  <c r="Q58" i="7"/>
  <c r="Q51" i="7"/>
  <c r="P40" i="7"/>
  <c r="P41" i="7"/>
  <c r="P42" i="7"/>
  <c r="P43" i="7"/>
  <c r="P44" i="7"/>
  <c r="P45" i="7"/>
  <c r="P46" i="7"/>
  <c r="P47" i="7"/>
  <c r="R47" i="7"/>
  <c r="Q41" i="7"/>
  <c r="Q42" i="7"/>
  <c r="Q43" i="7"/>
  <c r="Q44" i="7"/>
  <c r="Q45" i="7"/>
  <c r="Q46" i="7"/>
  <c r="Q47" i="7"/>
  <c r="Q40" i="7"/>
  <c r="Z36" i="7"/>
  <c r="Y36" i="7"/>
  <c r="X36" i="7"/>
  <c r="W36" i="7"/>
  <c r="S36" i="7"/>
  <c r="R36" i="7"/>
  <c r="Q36" i="7"/>
  <c r="P36" i="7"/>
  <c r="Z35" i="7"/>
  <c r="Y35" i="7"/>
  <c r="X35" i="7"/>
  <c r="W35" i="7"/>
  <c r="S35" i="7"/>
  <c r="R35" i="7"/>
  <c r="Q35" i="7"/>
  <c r="P35" i="7"/>
  <c r="Z34" i="7"/>
  <c r="Y34" i="7"/>
  <c r="X34" i="7"/>
  <c r="W34" i="7"/>
  <c r="S34" i="7"/>
  <c r="R34" i="7"/>
  <c r="Q34" i="7"/>
  <c r="P34" i="7"/>
  <c r="Z33" i="7"/>
  <c r="Y33" i="7"/>
  <c r="X33" i="7"/>
  <c r="W33" i="7"/>
  <c r="S33" i="7"/>
  <c r="R33" i="7"/>
  <c r="Q33" i="7"/>
  <c r="P33" i="7"/>
  <c r="Z32" i="7"/>
  <c r="Y32" i="7"/>
  <c r="X32" i="7"/>
  <c r="W32" i="7"/>
  <c r="S32" i="7"/>
  <c r="R32" i="7"/>
  <c r="Q32" i="7"/>
  <c r="P32" i="7"/>
  <c r="Z31" i="7"/>
  <c r="Y31" i="7"/>
  <c r="X31" i="7"/>
  <c r="W31" i="7"/>
  <c r="S31" i="7"/>
  <c r="R31" i="7"/>
  <c r="Q31" i="7"/>
  <c r="P31" i="7"/>
  <c r="Z30" i="7"/>
  <c r="Y30" i="7"/>
  <c r="X30" i="7"/>
  <c r="W30" i="7"/>
  <c r="S30" i="7"/>
  <c r="R30" i="7"/>
  <c r="Q30" i="7"/>
  <c r="P30" i="7"/>
  <c r="S63" i="7" s="1"/>
  <c r="Z29" i="7"/>
  <c r="Y29" i="7"/>
  <c r="X29" i="7"/>
  <c r="W29" i="7"/>
  <c r="S29" i="7"/>
  <c r="R29" i="7"/>
  <c r="Q29" i="7"/>
  <c r="P29" i="7"/>
  <c r="Z25" i="7"/>
  <c r="Y25" i="7"/>
  <c r="Y58" i="7" s="1"/>
  <c r="X25" i="7"/>
  <c r="W25" i="7"/>
  <c r="S25" i="7"/>
  <c r="R25" i="7"/>
  <c r="Q25" i="7"/>
  <c r="P25" i="7"/>
  <c r="Z24" i="7"/>
  <c r="Y24" i="7"/>
  <c r="X24" i="7"/>
  <c r="W24" i="7"/>
  <c r="S24" i="7"/>
  <c r="R24" i="7"/>
  <c r="R57" i="7" s="1"/>
  <c r="Q24" i="7"/>
  <c r="P24" i="7"/>
  <c r="Z23" i="7"/>
  <c r="Y23" i="7"/>
  <c r="Y56" i="7" s="1"/>
  <c r="X23" i="7"/>
  <c r="W23" i="7"/>
  <c r="S23" i="7"/>
  <c r="R23" i="7"/>
  <c r="R56" i="7" s="1"/>
  <c r="Q23" i="7"/>
  <c r="P23" i="7"/>
  <c r="Z22" i="7"/>
  <c r="Y22" i="7"/>
  <c r="Y55" i="7" s="1"/>
  <c r="X22" i="7"/>
  <c r="W22" i="7"/>
  <c r="S22" i="7"/>
  <c r="R22" i="7"/>
  <c r="R55" i="7" s="1"/>
  <c r="Q22" i="7"/>
  <c r="P22" i="7"/>
  <c r="Z21" i="7"/>
  <c r="Y21" i="7"/>
  <c r="Y54" i="7" s="1"/>
  <c r="X21" i="7"/>
  <c r="W21" i="7"/>
  <c r="S21" i="7"/>
  <c r="R21" i="7"/>
  <c r="R54" i="7" s="1"/>
  <c r="Q21" i="7"/>
  <c r="P21" i="7"/>
  <c r="Z20" i="7"/>
  <c r="Y20" i="7"/>
  <c r="Y53" i="7" s="1"/>
  <c r="X20" i="7"/>
  <c r="W20" i="7"/>
  <c r="S20" i="7"/>
  <c r="R20" i="7"/>
  <c r="R53" i="7" s="1"/>
  <c r="Q20" i="7"/>
  <c r="P20" i="7"/>
  <c r="Z19" i="7"/>
  <c r="Y19" i="7"/>
  <c r="Y52" i="7" s="1"/>
  <c r="X19" i="7"/>
  <c r="W19" i="7"/>
  <c r="S19" i="7"/>
  <c r="R19" i="7"/>
  <c r="R52" i="7" s="1"/>
  <c r="Q19" i="7"/>
  <c r="P19" i="7"/>
  <c r="Z18" i="7"/>
  <c r="Y18" i="7"/>
  <c r="Y51" i="7" s="1"/>
  <c r="X18" i="7"/>
  <c r="W18" i="7"/>
  <c r="S18" i="7"/>
  <c r="R18" i="7"/>
  <c r="R51" i="7" s="1"/>
  <c r="Q18" i="7"/>
  <c r="P18" i="7"/>
  <c r="Z14" i="7"/>
  <c r="Y14" i="7"/>
  <c r="Y47" i="7" s="1"/>
  <c r="X14" i="7"/>
  <c r="W14" i="7"/>
  <c r="S14" i="7"/>
  <c r="R14" i="7"/>
  <c r="Q14" i="7"/>
  <c r="P14" i="7"/>
  <c r="Z13" i="7"/>
  <c r="Y13" i="7"/>
  <c r="X13" i="7"/>
  <c r="W13" i="7"/>
  <c r="S13" i="7"/>
  <c r="R13" i="7"/>
  <c r="R46" i="7" s="1"/>
  <c r="Q13" i="7"/>
  <c r="P13" i="7"/>
  <c r="Z12" i="7"/>
  <c r="Y12" i="7"/>
  <c r="Y45" i="7" s="1"/>
  <c r="X12" i="7"/>
  <c r="W12" i="7"/>
  <c r="S12" i="7"/>
  <c r="R12" i="7"/>
  <c r="R45" i="7" s="1"/>
  <c r="Q12" i="7"/>
  <c r="P12" i="7"/>
  <c r="Z11" i="7"/>
  <c r="Y11" i="7"/>
  <c r="Y44" i="7" s="1"/>
  <c r="X11" i="7"/>
  <c r="W11" i="7"/>
  <c r="S11" i="7"/>
  <c r="R11" i="7"/>
  <c r="R44" i="7" s="1"/>
  <c r="Q11" i="7"/>
  <c r="P11" i="7"/>
  <c r="Z10" i="7"/>
  <c r="Y10" i="7"/>
  <c r="Y43" i="7" s="1"/>
  <c r="X10" i="7"/>
  <c r="W10" i="7"/>
  <c r="S10" i="7"/>
  <c r="R10" i="7"/>
  <c r="R43" i="7" s="1"/>
  <c r="Q10" i="7"/>
  <c r="P10" i="7"/>
  <c r="Z9" i="7"/>
  <c r="Y9" i="7"/>
  <c r="Y42" i="7" s="1"/>
  <c r="X9" i="7"/>
  <c r="W9" i="7"/>
  <c r="S9" i="7"/>
  <c r="R9" i="7"/>
  <c r="R42" i="7" s="1"/>
  <c r="Q9" i="7"/>
  <c r="P9" i="7"/>
  <c r="Y8" i="7"/>
  <c r="Y41" i="7" s="1"/>
  <c r="X8" i="7"/>
  <c r="W8" i="7"/>
  <c r="S8" i="7"/>
  <c r="R8" i="7"/>
  <c r="R41" i="7" s="1"/>
  <c r="Q8" i="7"/>
  <c r="P8" i="7"/>
  <c r="Y7" i="7"/>
  <c r="Y40" i="7" s="1"/>
  <c r="X7" i="7"/>
  <c r="W7" i="7"/>
  <c r="S7" i="7"/>
  <c r="R7" i="7"/>
  <c r="R40" i="7" s="1"/>
  <c r="Q7" i="7"/>
  <c r="P7" i="7"/>
  <c r="Y62" i="5"/>
  <c r="Z62" i="5"/>
  <c r="Y63" i="5"/>
  <c r="Z63" i="5"/>
  <c r="Y64" i="5"/>
  <c r="Z64" i="5"/>
  <c r="Y65" i="5"/>
  <c r="Z65" i="5"/>
  <c r="Y66" i="5"/>
  <c r="Z66" i="5"/>
  <c r="Y67" i="5"/>
  <c r="Z67" i="5"/>
  <c r="Y68" i="5"/>
  <c r="Z68" i="5"/>
  <c r="Y69" i="5"/>
  <c r="Z69" i="5"/>
  <c r="Y40" i="5"/>
  <c r="Z40" i="5"/>
  <c r="Y41" i="5"/>
  <c r="Z41" i="5"/>
  <c r="Y42" i="5"/>
  <c r="Z42" i="5"/>
  <c r="Y43" i="5"/>
  <c r="Z43" i="5"/>
  <c r="Y44" i="5"/>
  <c r="Z44" i="5"/>
  <c r="Y45" i="5"/>
  <c r="Z45" i="5"/>
  <c r="Y46" i="5"/>
  <c r="Z46" i="5"/>
  <c r="Y47" i="5"/>
  <c r="Z47" i="5"/>
  <c r="Z30" i="5"/>
  <c r="Z31" i="5"/>
  <c r="Z32" i="5"/>
  <c r="Z33" i="5"/>
  <c r="Z34" i="5"/>
  <c r="Z35" i="5"/>
  <c r="Z36" i="5"/>
  <c r="Z29" i="5"/>
  <c r="Z19" i="5"/>
  <c r="Z20" i="5"/>
  <c r="Z21" i="5"/>
  <c r="Z22" i="5"/>
  <c r="Z23" i="5"/>
  <c r="Z24" i="5"/>
  <c r="Z25" i="5"/>
  <c r="Z18" i="5"/>
  <c r="Z8" i="5"/>
  <c r="Z9" i="5"/>
  <c r="Z10" i="5"/>
  <c r="Z11" i="5"/>
  <c r="Z12" i="5"/>
  <c r="Z13" i="5"/>
  <c r="Z14" i="5"/>
  <c r="Z7" i="5"/>
  <c r="S62" i="5"/>
  <c r="S63" i="5"/>
  <c r="S64" i="5"/>
  <c r="S65" i="5"/>
  <c r="S66" i="5"/>
  <c r="S67" i="5"/>
  <c r="S68" i="5"/>
  <c r="S69" i="5"/>
  <c r="S51" i="5"/>
  <c r="S52" i="5"/>
  <c r="S53" i="5"/>
  <c r="S54" i="5"/>
  <c r="S55" i="5"/>
  <c r="S56" i="5"/>
  <c r="S57" i="5"/>
  <c r="S58" i="5"/>
  <c r="S30" i="5"/>
  <c r="S31" i="5"/>
  <c r="S32" i="5"/>
  <c r="S33" i="5"/>
  <c r="S34" i="5"/>
  <c r="S35" i="5"/>
  <c r="S36" i="5"/>
  <c r="S29" i="5"/>
  <c r="S19" i="5"/>
  <c r="S20" i="5"/>
  <c r="S21" i="5"/>
  <c r="S22" i="5"/>
  <c r="S23" i="5"/>
  <c r="S24" i="5"/>
  <c r="S25" i="5"/>
  <c r="S18" i="5"/>
  <c r="S8" i="5"/>
  <c r="S9" i="5"/>
  <c r="S10" i="5"/>
  <c r="S11" i="5"/>
  <c r="S12" i="5"/>
  <c r="S13" i="5"/>
  <c r="S14" i="5"/>
  <c r="S7" i="5"/>
  <c r="Z42" i="7" l="1"/>
  <c r="Z64" i="7"/>
  <c r="Z68" i="7"/>
  <c r="Z44" i="7"/>
  <c r="Z53" i="7"/>
  <c r="Z57" i="7"/>
  <c r="Z40" i="7"/>
  <c r="Z51" i="7"/>
  <c r="Z66" i="7"/>
  <c r="Z46" i="7"/>
  <c r="Z55" i="7"/>
  <c r="Z62" i="7"/>
  <c r="Z41" i="7"/>
  <c r="Z43" i="7"/>
  <c r="Z45" i="7"/>
  <c r="Z47" i="7"/>
  <c r="Z52" i="7"/>
  <c r="Z54" i="7"/>
  <c r="Z56" i="7"/>
  <c r="Z58" i="7"/>
  <c r="Z63" i="7"/>
  <c r="Z65" i="7"/>
  <c r="Z67" i="7"/>
  <c r="Z69" i="7"/>
  <c r="S40" i="7"/>
  <c r="S46" i="7"/>
  <c r="S55" i="7"/>
  <c r="S66" i="7"/>
  <c r="S43" i="7"/>
  <c r="S44" i="7"/>
  <c r="S57" i="7"/>
  <c r="S68" i="7"/>
  <c r="S41" i="7"/>
  <c r="S52" i="7"/>
  <c r="S58" i="7"/>
  <c r="S65" i="7"/>
  <c r="S51" i="7"/>
  <c r="S64" i="7"/>
  <c r="S47" i="7"/>
  <c r="S54" i="7"/>
  <c r="S67" i="7"/>
  <c r="S42" i="7"/>
  <c r="S53" i="7"/>
  <c r="S62" i="7"/>
  <c r="S45" i="7"/>
  <c r="S56" i="7"/>
  <c r="S69" i="7"/>
  <c r="S47" i="5"/>
  <c r="S46" i="5"/>
  <c r="W67" i="5"/>
  <c r="W68" i="5"/>
  <c r="W69" i="5"/>
  <c r="W62" i="5"/>
  <c r="W45" i="5"/>
  <c r="W46" i="5"/>
  <c r="W47" i="5"/>
  <c r="W40" i="5"/>
  <c r="Y30" i="5"/>
  <c r="Y31" i="5"/>
  <c r="Y32" i="5"/>
  <c r="Y33" i="5"/>
  <c r="Y34" i="5"/>
  <c r="Y35" i="5"/>
  <c r="Y36" i="5"/>
  <c r="Y29" i="5"/>
  <c r="X30" i="5"/>
  <c r="X63" i="5" s="1"/>
  <c r="X31" i="5"/>
  <c r="X64" i="5" s="1"/>
  <c r="X32" i="5"/>
  <c r="X65" i="5" s="1"/>
  <c r="X33" i="5"/>
  <c r="X66" i="5" s="1"/>
  <c r="X34" i="5"/>
  <c r="X67" i="5" s="1"/>
  <c r="X35" i="5"/>
  <c r="X68" i="5" s="1"/>
  <c r="X36" i="5"/>
  <c r="X69" i="5" s="1"/>
  <c r="X29" i="5"/>
  <c r="X62" i="5" s="1"/>
  <c r="W30" i="5"/>
  <c r="W63" i="5" s="1"/>
  <c r="W31" i="5"/>
  <c r="W64" i="5" s="1"/>
  <c r="W32" i="5"/>
  <c r="W65" i="5" s="1"/>
  <c r="W33" i="5"/>
  <c r="W66" i="5" s="1"/>
  <c r="W34" i="5"/>
  <c r="W35" i="5"/>
  <c r="W36" i="5"/>
  <c r="W29" i="5"/>
  <c r="Y19" i="5"/>
  <c r="Y20" i="5"/>
  <c r="Y21" i="5"/>
  <c r="Y22" i="5"/>
  <c r="Y23" i="5"/>
  <c r="Y24" i="5"/>
  <c r="Y25" i="5"/>
  <c r="Y18" i="5"/>
  <c r="X25" i="5"/>
  <c r="X19" i="5"/>
  <c r="X20" i="5"/>
  <c r="X21" i="5"/>
  <c r="X22" i="5"/>
  <c r="X23" i="5"/>
  <c r="X24" i="5"/>
  <c r="X18" i="5"/>
  <c r="W19" i="5"/>
  <c r="W20" i="5"/>
  <c r="W21" i="5"/>
  <c r="W22" i="5"/>
  <c r="W23" i="5"/>
  <c r="W24" i="5"/>
  <c r="W25" i="5"/>
  <c r="W18" i="5"/>
  <c r="Y8" i="5"/>
  <c r="Y9" i="5"/>
  <c r="Y10" i="5"/>
  <c r="Y11" i="5"/>
  <c r="Y12" i="5"/>
  <c r="Y13" i="5"/>
  <c r="Y14" i="5"/>
  <c r="Y7" i="5"/>
  <c r="X8" i="5"/>
  <c r="X41" i="5" s="1"/>
  <c r="X9" i="5"/>
  <c r="X42" i="5" s="1"/>
  <c r="X10" i="5"/>
  <c r="X43" i="5" s="1"/>
  <c r="X11" i="5"/>
  <c r="X44" i="5" s="1"/>
  <c r="X12" i="5"/>
  <c r="X45" i="5" s="1"/>
  <c r="X13" i="5"/>
  <c r="X46" i="5" s="1"/>
  <c r="X14" i="5"/>
  <c r="X47" i="5" s="1"/>
  <c r="X7" i="5"/>
  <c r="X40" i="5" s="1"/>
  <c r="W8" i="5"/>
  <c r="W41" i="5" s="1"/>
  <c r="W9" i="5"/>
  <c r="W42" i="5" s="1"/>
  <c r="W10" i="5"/>
  <c r="W43" i="5" s="1"/>
  <c r="W11" i="5"/>
  <c r="W44" i="5" s="1"/>
  <c r="W12" i="5"/>
  <c r="W13" i="5"/>
  <c r="W14" i="5"/>
  <c r="W7" i="5"/>
  <c r="P30" i="5"/>
  <c r="P63" i="5" s="1"/>
  <c r="P31" i="5"/>
  <c r="P64" i="5" s="1"/>
  <c r="P32" i="5"/>
  <c r="P65" i="5" s="1"/>
  <c r="P33" i="5"/>
  <c r="P34" i="5"/>
  <c r="P35" i="5"/>
  <c r="P68" i="5" s="1"/>
  <c r="P36" i="5"/>
  <c r="P29" i="5"/>
  <c r="R30" i="5"/>
  <c r="R31" i="5"/>
  <c r="R32" i="5"/>
  <c r="R33" i="5"/>
  <c r="R34" i="5"/>
  <c r="R35" i="5"/>
  <c r="R36" i="5"/>
  <c r="R29" i="5"/>
  <c r="R19" i="5"/>
  <c r="R20" i="5"/>
  <c r="R21" i="5"/>
  <c r="R22" i="5"/>
  <c r="R23" i="5"/>
  <c r="R24" i="5"/>
  <c r="R25" i="5"/>
  <c r="R58" i="5" s="1"/>
  <c r="R18" i="5"/>
  <c r="Q18" i="5"/>
  <c r="Q30" i="5"/>
  <c r="Q31" i="5"/>
  <c r="Q32" i="5"/>
  <c r="Q33" i="5"/>
  <c r="Q34" i="5"/>
  <c r="Q35" i="5"/>
  <c r="Q36" i="5"/>
  <c r="Q29" i="5"/>
  <c r="Q25" i="5"/>
  <c r="Q19" i="5"/>
  <c r="Q20" i="5"/>
  <c r="Q21" i="5"/>
  <c r="Q22" i="5"/>
  <c r="Q23" i="5"/>
  <c r="Q24" i="5"/>
  <c r="P19" i="5"/>
  <c r="P52" i="5" s="1"/>
  <c r="P20" i="5"/>
  <c r="P53" i="5" s="1"/>
  <c r="P21" i="5"/>
  <c r="P54" i="5" s="1"/>
  <c r="P22" i="5"/>
  <c r="P23" i="5"/>
  <c r="P24" i="5"/>
  <c r="P25" i="5"/>
  <c r="P18" i="5"/>
  <c r="R8" i="5"/>
  <c r="R9" i="5"/>
  <c r="R10" i="5"/>
  <c r="R11" i="5"/>
  <c r="R12" i="5"/>
  <c r="R13" i="5"/>
  <c r="R14" i="5"/>
  <c r="R7" i="5"/>
  <c r="Q8" i="5"/>
  <c r="Q9" i="5"/>
  <c r="Q10" i="5"/>
  <c r="Q11" i="5"/>
  <c r="Q12" i="5"/>
  <c r="Q13" i="5"/>
  <c r="Q14" i="5"/>
  <c r="Q7" i="5"/>
  <c r="P8" i="5"/>
  <c r="P41" i="5" s="1"/>
  <c r="P9" i="5"/>
  <c r="P42" i="5" s="1"/>
  <c r="P10" i="5"/>
  <c r="P43" i="5" s="1"/>
  <c r="P11" i="5"/>
  <c r="P44" i="5" s="1"/>
  <c r="P12" i="5"/>
  <c r="P45" i="5" s="1"/>
  <c r="P13" i="5"/>
  <c r="P46" i="5" s="1"/>
  <c r="P14" i="5"/>
  <c r="P47" i="5" s="1"/>
  <c r="P7" i="5"/>
  <c r="S40" i="5" s="1"/>
  <c r="D17" i="4"/>
  <c r="E17" i="4"/>
  <c r="F17" i="4"/>
  <c r="G17" i="4"/>
  <c r="H17" i="4"/>
  <c r="I17" i="4"/>
  <c r="V17" i="4"/>
  <c r="Y27" i="4" s="1"/>
  <c r="W17" i="4"/>
  <c r="X17" i="4"/>
  <c r="Y17" i="4"/>
  <c r="Z17" i="4"/>
  <c r="AA17" i="4"/>
  <c r="D18" i="4"/>
  <c r="H28" i="4" s="1"/>
  <c r="E18" i="4"/>
  <c r="E28" i="4" s="1"/>
  <c r="F18" i="4"/>
  <c r="F28" i="4" s="1"/>
  <c r="G18" i="4"/>
  <c r="H18" i="4"/>
  <c r="I18" i="4"/>
  <c r="V18" i="4"/>
  <c r="W18" i="4"/>
  <c r="W28" i="4" s="1"/>
  <c r="X18" i="4"/>
  <c r="X28" i="4" s="1"/>
  <c r="Y18" i="4"/>
  <c r="Y28" i="4" s="1"/>
  <c r="Z18" i="4"/>
  <c r="Z28" i="4" s="1"/>
  <c r="AA18" i="4"/>
  <c r="AA28" i="4" s="1"/>
  <c r="D19" i="4"/>
  <c r="H29" i="4" s="1"/>
  <c r="E19" i="4"/>
  <c r="F19" i="4"/>
  <c r="G19" i="4"/>
  <c r="H19" i="4"/>
  <c r="I19" i="4"/>
  <c r="V19" i="4"/>
  <c r="X29" i="4" s="1"/>
  <c r="W19" i="4"/>
  <c r="X19" i="4"/>
  <c r="Y19" i="4"/>
  <c r="Z19" i="4"/>
  <c r="AA19" i="4"/>
  <c r="D20" i="4"/>
  <c r="E20" i="4"/>
  <c r="F20" i="4"/>
  <c r="G20" i="4"/>
  <c r="G30" i="4" s="1"/>
  <c r="H20" i="4"/>
  <c r="H30" i="4" s="1"/>
  <c r="I20" i="4"/>
  <c r="V20" i="4"/>
  <c r="V30" i="4" s="1"/>
  <c r="W20" i="4"/>
  <c r="X20" i="4"/>
  <c r="X30" i="4" s="1"/>
  <c r="Y20" i="4"/>
  <c r="Y30" i="4" s="1"/>
  <c r="Z20" i="4"/>
  <c r="AA20" i="4"/>
  <c r="D21" i="4"/>
  <c r="E21" i="4"/>
  <c r="F21" i="4"/>
  <c r="G21" i="4"/>
  <c r="H21" i="4"/>
  <c r="H31" i="4" s="1"/>
  <c r="I21" i="4"/>
  <c r="I31" i="4" s="1"/>
  <c r="V21" i="4"/>
  <c r="V31" i="4" s="1"/>
  <c r="W21" i="4"/>
  <c r="W31" i="4" s="1"/>
  <c r="X21" i="4"/>
  <c r="X31" i="4" s="1"/>
  <c r="Y21" i="4"/>
  <c r="Z21" i="4"/>
  <c r="Z31" i="4" s="1"/>
  <c r="AA21" i="4"/>
  <c r="D22" i="4"/>
  <c r="H32" i="4" s="1"/>
  <c r="E22" i="4"/>
  <c r="E32" i="4" s="1"/>
  <c r="F22" i="4"/>
  <c r="G22" i="4"/>
  <c r="H22" i="4"/>
  <c r="I22" i="4"/>
  <c r="V22" i="4"/>
  <c r="W22" i="4"/>
  <c r="X22" i="4"/>
  <c r="X32" i="4" s="1"/>
  <c r="Y22" i="4"/>
  <c r="Z22" i="4"/>
  <c r="AA22" i="4"/>
  <c r="AA32" i="4" s="1"/>
  <c r="D23" i="4"/>
  <c r="G33" i="4" s="1"/>
  <c r="E23" i="4"/>
  <c r="F23" i="4"/>
  <c r="F33" i="4" s="1"/>
  <c r="G23" i="4"/>
  <c r="H23" i="4"/>
  <c r="I23" i="4"/>
  <c r="V23" i="4"/>
  <c r="X33" i="4" s="1"/>
  <c r="W23" i="4"/>
  <c r="X23" i="4"/>
  <c r="Y23" i="4"/>
  <c r="Z23" i="4"/>
  <c r="AA23" i="4"/>
  <c r="D24" i="4"/>
  <c r="D34" i="4" s="1"/>
  <c r="E24" i="4"/>
  <c r="F24" i="4"/>
  <c r="G24" i="4"/>
  <c r="G34" i="4" s="1"/>
  <c r="H24" i="4"/>
  <c r="H34" i="4" s="1"/>
  <c r="I24" i="4"/>
  <c r="V24" i="4"/>
  <c r="V34" i="4" s="1"/>
  <c r="W24" i="4"/>
  <c r="X24" i="4"/>
  <c r="Y24" i="4"/>
  <c r="Z24" i="4"/>
  <c r="AA24" i="4"/>
  <c r="D27" i="4"/>
  <c r="E27" i="4"/>
  <c r="F27" i="4"/>
  <c r="G27" i="4"/>
  <c r="H27" i="4"/>
  <c r="I27" i="4"/>
  <c r="V27" i="4"/>
  <c r="W27" i="4"/>
  <c r="X27" i="4"/>
  <c r="V28" i="4"/>
  <c r="I29" i="4"/>
  <c r="Z30" i="4"/>
  <c r="AA30" i="4"/>
  <c r="D31" i="4"/>
  <c r="E31" i="4"/>
  <c r="F31" i="4"/>
  <c r="G31" i="4"/>
  <c r="F32" i="4"/>
  <c r="G32" i="4"/>
  <c r="V32" i="4"/>
  <c r="W32" i="4"/>
  <c r="Y32" i="4"/>
  <c r="Z32" i="4"/>
  <c r="W34" i="4"/>
  <c r="X34" i="4"/>
  <c r="Y34" i="4"/>
  <c r="Z34" i="4"/>
  <c r="AA34" i="4"/>
  <c r="Q41" i="3"/>
  <c r="T74" i="3" s="1"/>
  <c r="R41" i="3"/>
  <c r="S41" i="3"/>
  <c r="T41" i="3"/>
  <c r="U41" i="3"/>
  <c r="X41" i="3"/>
  <c r="Z74" i="3" s="1"/>
  <c r="Y41" i="3"/>
  <c r="Z41" i="3"/>
  <c r="AA41" i="3"/>
  <c r="AB41" i="3"/>
  <c r="Q42" i="3"/>
  <c r="R42" i="3"/>
  <c r="S42" i="3"/>
  <c r="T42" i="3"/>
  <c r="U42" i="3"/>
  <c r="X42" i="3"/>
  <c r="Y42" i="3"/>
  <c r="Z42" i="3"/>
  <c r="AA42" i="3"/>
  <c r="AB42" i="3"/>
  <c r="Q43" i="3"/>
  <c r="R43" i="3"/>
  <c r="R76" i="3" s="1"/>
  <c r="S43" i="3"/>
  <c r="S76" i="3" s="1"/>
  <c r="T43" i="3"/>
  <c r="U43" i="3"/>
  <c r="X43" i="3"/>
  <c r="Y43" i="3"/>
  <c r="Z43" i="3"/>
  <c r="Z76" i="3" s="1"/>
  <c r="AA43" i="3"/>
  <c r="AA76" i="3" s="1"/>
  <c r="AB43" i="3"/>
  <c r="AB76" i="3" s="1"/>
  <c r="Q44" i="3"/>
  <c r="R44" i="3"/>
  <c r="R77" i="3" s="1"/>
  <c r="S44" i="3"/>
  <c r="T44" i="3"/>
  <c r="U44" i="3"/>
  <c r="X44" i="3"/>
  <c r="Y44" i="3"/>
  <c r="Z44" i="3"/>
  <c r="AA44" i="3"/>
  <c r="AB44" i="3"/>
  <c r="Q45" i="3"/>
  <c r="R45" i="3"/>
  <c r="S45" i="3"/>
  <c r="S78" i="3" s="1"/>
  <c r="T45" i="3"/>
  <c r="T78" i="3" s="1"/>
  <c r="U45" i="3"/>
  <c r="U78" i="3" s="1"/>
  <c r="X45" i="3"/>
  <c r="X78" i="3" s="1"/>
  <c r="Y45" i="3"/>
  <c r="Y78" i="3" s="1"/>
  <c r="Z45" i="3"/>
  <c r="Z78" i="3" s="1"/>
  <c r="AA45" i="3"/>
  <c r="AB45" i="3"/>
  <c r="Q46" i="3"/>
  <c r="R79" i="3" s="1"/>
  <c r="R46" i="3"/>
  <c r="S46" i="3"/>
  <c r="T46" i="3"/>
  <c r="U46" i="3"/>
  <c r="X46" i="3"/>
  <c r="Y46" i="3"/>
  <c r="Z46" i="3"/>
  <c r="AA46" i="3"/>
  <c r="AA79" i="3" s="1"/>
  <c r="AB46" i="3"/>
  <c r="AB79" i="3" s="1"/>
  <c r="Q47" i="3"/>
  <c r="R47" i="3"/>
  <c r="R80" i="3" s="1"/>
  <c r="S47" i="3"/>
  <c r="S80" i="3" s="1"/>
  <c r="T47" i="3"/>
  <c r="T80" i="3" s="1"/>
  <c r="U47" i="3"/>
  <c r="X47" i="3"/>
  <c r="Y47" i="3"/>
  <c r="Y80" i="3" s="1"/>
  <c r="Z47" i="3"/>
  <c r="AA47" i="3"/>
  <c r="AB47" i="3"/>
  <c r="Q48" i="3"/>
  <c r="R48" i="3"/>
  <c r="S48" i="3"/>
  <c r="T48" i="3"/>
  <c r="U48" i="3"/>
  <c r="X48" i="3"/>
  <c r="X81" i="3" s="1"/>
  <c r="Y48" i="3"/>
  <c r="Y81" i="3" s="1"/>
  <c r="Z48" i="3"/>
  <c r="Z81" i="3" s="1"/>
  <c r="AA48" i="3"/>
  <c r="AA81" i="3" s="1"/>
  <c r="AB48" i="3"/>
  <c r="AB81" i="3" s="1"/>
  <c r="Q52" i="3"/>
  <c r="Q85" i="3" s="1"/>
  <c r="R52" i="3"/>
  <c r="S52" i="3"/>
  <c r="S85" i="3" s="1"/>
  <c r="T52" i="3"/>
  <c r="U52" i="3"/>
  <c r="X52" i="3"/>
  <c r="Y52" i="3"/>
  <c r="Z52" i="3"/>
  <c r="AA52" i="3"/>
  <c r="AB52" i="3"/>
  <c r="Q53" i="3"/>
  <c r="R53" i="3"/>
  <c r="R86" i="3" s="1"/>
  <c r="S53" i="3"/>
  <c r="S86" i="3" s="1"/>
  <c r="T53" i="3"/>
  <c r="T86" i="3" s="1"/>
  <c r="U53" i="3"/>
  <c r="U86" i="3" s="1"/>
  <c r="X53" i="3"/>
  <c r="Y53" i="3"/>
  <c r="Z53" i="3"/>
  <c r="AA53" i="3"/>
  <c r="AB53" i="3"/>
  <c r="Q54" i="3"/>
  <c r="R54" i="3"/>
  <c r="R87" i="3" s="1"/>
  <c r="S54" i="3"/>
  <c r="S87" i="3" s="1"/>
  <c r="T54" i="3"/>
  <c r="U54" i="3"/>
  <c r="X54" i="3"/>
  <c r="Y54" i="3"/>
  <c r="Z54" i="3"/>
  <c r="AA54" i="3"/>
  <c r="AB54" i="3"/>
  <c r="Q55" i="3"/>
  <c r="R55" i="3"/>
  <c r="R88" i="3" s="1"/>
  <c r="S55" i="3"/>
  <c r="T55" i="3"/>
  <c r="U55" i="3"/>
  <c r="X55" i="3"/>
  <c r="Y55" i="3"/>
  <c r="Z55" i="3"/>
  <c r="Z88" i="3" s="1"/>
  <c r="AA55" i="3"/>
  <c r="AA88" i="3" s="1"/>
  <c r="AB55" i="3"/>
  <c r="Q56" i="3"/>
  <c r="R56" i="3"/>
  <c r="S56" i="3"/>
  <c r="S89" i="3" s="1"/>
  <c r="T56" i="3"/>
  <c r="T89" i="3" s="1"/>
  <c r="U56" i="3"/>
  <c r="U89" i="3" s="1"/>
  <c r="X56" i="3"/>
  <c r="Y56" i="3"/>
  <c r="Y89" i="3" s="1"/>
  <c r="Z56" i="3"/>
  <c r="Z89" i="3" s="1"/>
  <c r="AA56" i="3"/>
  <c r="AB56" i="3"/>
  <c r="Q57" i="3"/>
  <c r="S90" i="3" s="1"/>
  <c r="R57" i="3"/>
  <c r="S57" i="3"/>
  <c r="T57" i="3"/>
  <c r="U57" i="3"/>
  <c r="U90" i="3" s="1"/>
  <c r="X57" i="3"/>
  <c r="Y57" i="3"/>
  <c r="Z57" i="3"/>
  <c r="AA57" i="3"/>
  <c r="AA90" i="3" s="1"/>
  <c r="AB57" i="3"/>
  <c r="AB90" i="3" s="1"/>
  <c r="Q58" i="3"/>
  <c r="R58" i="3"/>
  <c r="R91" i="3" s="1"/>
  <c r="S58" i="3"/>
  <c r="S91" i="3" s="1"/>
  <c r="T58" i="3"/>
  <c r="T91" i="3" s="1"/>
  <c r="U58" i="3"/>
  <c r="X58" i="3"/>
  <c r="Y58" i="3"/>
  <c r="Z58" i="3"/>
  <c r="AA58" i="3"/>
  <c r="AB58" i="3"/>
  <c r="AB91" i="3" s="1"/>
  <c r="Q59" i="3"/>
  <c r="R92" i="3" s="1"/>
  <c r="R59" i="3"/>
  <c r="S59" i="3"/>
  <c r="T59" i="3"/>
  <c r="U59" i="3"/>
  <c r="X59" i="3"/>
  <c r="X92" i="3" s="1"/>
  <c r="Y59" i="3"/>
  <c r="Y92" i="3" s="1"/>
  <c r="Z59" i="3"/>
  <c r="Z92" i="3" s="1"/>
  <c r="AA59" i="3"/>
  <c r="AA92" i="3" s="1"/>
  <c r="AB59" i="3"/>
  <c r="AB92" i="3" s="1"/>
  <c r="Q63" i="3"/>
  <c r="R96" i="3" s="1"/>
  <c r="R63" i="3"/>
  <c r="S63" i="3"/>
  <c r="T63" i="3"/>
  <c r="U63" i="3"/>
  <c r="X63" i="3"/>
  <c r="Z96" i="3" s="1"/>
  <c r="Y63" i="3"/>
  <c r="Y96" i="3" s="1"/>
  <c r="Z63" i="3"/>
  <c r="AA63" i="3"/>
  <c r="AB63" i="3"/>
  <c r="Q64" i="3"/>
  <c r="R64" i="3"/>
  <c r="R97" i="3" s="1"/>
  <c r="S64" i="3"/>
  <c r="S97" i="3" s="1"/>
  <c r="T64" i="3"/>
  <c r="T97" i="3" s="1"/>
  <c r="U64" i="3"/>
  <c r="U97" i="3" s="1"/>
  <c r="X64" i="3"/>
  <c r="X97" i="3" s="1"/>
  <c r="Y64" i="3"/>
  <c r="Z64" i="3"/>
  <c r="AA64" i="3"/>
  <c r="AB64" i="3"/>
  <c r="Q65" i="3"/>
  <c r="R65" i="3"/>
  <c r="S65" i="3"/>
  <c r="T65" i="3"/>
  <c r="U65" i="3"/>
  <c r="X65" i="3"/>
  <c r="Y65" i="3"/>
  <c r="Z65" i="3"/>
  <c r="Z98" i="3" s="1"/>
  <c r="AA65" i="3"/>
  <c r="AA98" i="3" s="1"/>
  <c r="AB65" i="3"/>
  <c r="AB98" i="3" s="1"/>
  <c r="Q66" i="3"/>
  <c r="R66" i="3"/>
  <c r="R99" i="3" s="1"/>
  <c r="S66" i="3"/>
  <c r="T66" i="3"/>
  <c r="U66" i="3"/>
  <c r="X66" i="3"/>
  <c r="Y66" i="3"/>
  <c r="Z66" i="3"/>
  <c r="Z99" i="3" s="1"/>
  <c r="AA66" i="3"/>
  <c r="AB66" i="3"/>
  <c r="Q67" i="3"/>
  <c r="R67" i="3"/>
  <c r="S67" i="3"/>
  <c r="T67" i="3"/>
  <c r="U67" i="3"/>
  <c r="U100" i="3" s="1"/>
  <c r="X67" i="3"/>
  <c r="X100" i="3" s="1"/>
  <c r="Y67" i="3"/>
  <c r="Y100" i="3" s="1"/>
  <c r="Z67" i="3"/>
  <c r="Z100" i="3" s="1"/>
  <c r="AA67" i="3"/>
  <c r="AB67" i="3"/>
  <c r="Q68" i="3"/>
  <c r="Q101" i="3" s="1"/>
  <c r="R68" i="3"/>
  <c r="S68" i="3"/>
  <c r="T68" i="3"/>
  <c r="T101" i="3" s="1"/>
  <c r="U68" i="3"/>
  <c r="U101" i="3" s="1"/>
  <c r="X68" i="3"/>
  <c r="Y68" i="3"/>
  <c r="Z68" i="3"/>
  <c r="AA68" i="3"/>
  <c r="AB68" i="3"/>
  <c r="Q69" i="3"/>
  <c r="R69" i="3"/>
  <c r="S69" i="3"/>
  <c r="T69" i="3"/>
  <c r="T102" i="3" s="1"/>
  <c r="U69" i="3"/>
  <c r="X69" i="3"/>
  <c r="Y69" i="3"/>
  <c r="Y102" i="3" s="1"/>
  <c r="Z69" i="3"/>
  <c r="AA69" i="3"/>
  <c r="AB69" i="3"/>
  <c r="Q70" i="3"/>
  <c r="Q103" i="3" s="1"/>
  <c r="R70" i="3"/>
  <c r="S70" i="3"/>
  <c r="T70" i="3"/>
  <c r="U70" i="3"/>
  <c r="X70" i="3"/>
  <c r="Y70" i="3"/>
  <c r="Z70" i="3"/>
  <c r="AA70" i="3"/>
  <c r="AB70" i="3"/>
  <c r="Q74" i="3"/>
  <c r="X74" i="3"/>
  <c r="Y74" i="3"/>
  <c r="Q75" i="3"/>
  <c r="R75" i="3"/>
  <c r="S75" i="3"/>
  <c r="T75" i="3"/>
  <c r="U75" i="3"/>
  <c r="X75" i="3"/>
  <c r="Q76" i="3"/>
  <c r="T76" i="3"/>
  <c r="U76" i="3"/>
  <c r="X76" i="3"/>
  <c r="Y76" i="3"/>
  <c r="X77" i="3"/>
  <c r="Y77" i="3"/>
  <c r="Z77" i="3"/>
  <c r="AA77" i="3"/>
  <c r="AB77" i="3"/>
  <c r="Q78" i="3"/>
  <c r="R78" i="3"/>
  <c r="S79" i="3"/>
  <c r="T79" i="3"/>
  <c r="U79" i="3"/>
  <c r="X79" i="3"/>
  <c r="Y79" i="3"/>
  <c r="Z79" i="3"/>
  <c r="X80" i="3"/>
  <c r="Z80" i="3"/>
  <c r="AA80" i="3"/>
  <c r="AB80" i="3"/>
  <c r="Q81" i="3"/>
  <c r="R81" i="3"/>
  <c r="S81" i="3"/>
  <c r="T81" i="3"/>
  <c r="U81" i="3"/>
  <c r="X85" i="3"/>
  <c r="Y85" i="3"/>
  <c r="Z85" i="3"/>
  <c r="AA85" i="3"/>
  <c r="AB85" i="3"/>
  <c r="Q86" i="3"/>
  <c r="Q87" i="3"/>
  <c r="T87" i="3"/>
  <c r="U87" i="3"/>
  <c r="X87" i="3"/>
  <c r="Y87" i="3"/>
  <c r="Z87" i="3"/>
  <c r="AA87" i="3"/>
  <c r="AB87" i="3"/>
  <c r="Q88" i="3"/>
  <c r="X88" i="3"/>
  <c r="Y88" i="3"/>
  <c r="AB88" i="3"/>
  <c r="Q89" i="3"/>
  <c r="R89" i="3"/>
  <c r="Q90" i="3"/>
  <c r="R90" i="3"/>
  <c r="T90" i="3"/>
  <c r="X90" i="3"/>
  <c r="Y90" i="3"/>
  <c r="Z90" i="3"/>
  <c r="X91" i="3"/>
  <c r="Y91" i="3"/>
  <c r="Z91" i="3"/>
  <c r="AA91" i="3"/>
  <c r="U92" i="3"/>
  <c r="U96" i="3"/>
  <c r="AB96" i="3"/>
  <c r="Q97" i="3"/>
  <c r="Q98" i="3"/>
  <c r="R98" i="3"/>
  <c r="S98" i="3"/>
  <c r="T98" i="3"/>
  <c r="U98" i="3"/>
  <c r="X98" i="3"/>
  <c r="Y98" i="3"/>
  <c r="X99" i="3"/>
  <c r="Y99" i="3"/>
  <c r="AA99" i="3"/>
  <c r="AB99" i="3"/>
  <c r="Q100" i="3"/>
  <c r="R100" i="3"/>
  <c r="S100" i="3"/>
  <c r="T100" i="3"/>
  <c r="R101" i="3"/>
  <c r="X101" i="3"/>
  <c r="Y101" i="3"/>
  <c r="Z101" i="3"/>
  <c r="AA101" i="3"/>
  <c r="AB101" i="3"/>
  <c r="Q102" i="3"/>
  <c r="R102" i="3"/>
  <c r="S102" i="3"/>
  <c r="X102" i="3"/>
  <c r="Z102" i="3"/>
  <c r="AA102" i="3"/>
  <c r="AB102" i="3"/>
  <c r="U103" i="3"/>
  <c r="X103" i="3"/>
  <c r="Y103" i="3"/>
  <c r="Z103" i="3"/>
  <c r="AA103" i="3"/>
  <c r="AB103" i="3"/>
  <c r="Q41" i="2"/>
  <c r="R41" i="2"/>
  <c r="R74" i="2" s="1"/>
  <c r="S41" i="2"/>
  <c r="T41" i="2"/>
  <c r="U41" i="2"/>
  <c r="Q42" i="2"/>
  <c r="Q75" i="2" s="1"/>
  <c r="R42" i="2"/>
  <c r="S42" i="2"/>
  <c r="T42" i="2"/>
  <c r="U42" i="2"/>
  <c r="Q43" i="2"/>
  <c r="Q76" i="2" s="1"/>
  <c r="R43" i="2"/>
  <c r="R76" i="2" s="1"/>
  <c r="S43" i="2"/>
  <c r="S76" i="2" s="1"/>
  <c r="T43" i="2"/>
  <c r="T76" i="2" s="1"/>
  <c r="U43" i="2"/>
  <c r="U76" i="2" s="1"/>
  <c r="Q44" i="2"/>
  <c r="Q77" i="2" s="1"/>
  <c r="R44" i="2"/>
  <c r="S44" i="2"/>
  <c r="T44" i="2"/>
  <c r="U44" i="2"/>
  <c r="Q45" i="2"/>
  <c r="Q78" i="2" s="1"/>
  <c r="R45" i="2"/>
  <c r="R78" i="2" s="1"/>
  <c r="S45" i="2"/>
  <c r="T45" i="2"/>
  <c r="U45" i="2"/>
  <c r="Q46" i="2"/>
  <c r="R46" i="2"/>
  <c r="S46" i="2"/>
  <c r="S79" i="2" s="1"/>
  <c r="T46" i="2"/>
  <c r="T79" i="2" s="1"/>
  <c r="U46" i="2"/>
  <c r="U79" i="2" s="1"/>
  <c r="Q47" i="2"/>
  <c r="S80" i="2" s="1"/>
  <c r="R47" i="2"/>
  <c r="R80" i="2" s="1"/>
  <c r="S47" i="2"/>
  <c r="T47" i="2"/>
  <c r="U47" i="2"/>
  <c r="Q48" i="2"/>
  <c r="R48" i="2"/>
  <c r="S48" i="2"/>
  <c r="T48" i="2"/>
  <c r="T81" i="2" s="1"/>
  <c r="U48" i="2"/>
  <c r="Q52" i="2"/>
  <c r="R52" i="2"/>
  <c r="R85" i="2" s="1"/>
  <c r="S52" i="2"/>
  <c r="S85" i="2" s="1"/>
  <c r="T52" i="2"/>
  <c r="T85" i="2" s="1"/>
  <c r="U52" i="2"/>
  <c r="U85" i="2" s="1"/>
  <c r="Q53" i="2"/>
  <c r="Q86" i="2" s="1"/>
  <c r="R53" i="2"/>
  <c r="R86" i="2" s="1"/>
  <c r="S53" i="2"/>
  <c r="S86" i="2" s="1"/>
  <c r="T53" i="2"/>
  <c r="U53" i="2"/>
  <c r="Q54" i="2"/>
  <c r="R54" i="2"/>
  <c r="S54" i="2"/>
  <c r="S87" i="2" s="1"/>
  <c r="T54" i="2"/>
  <c r="T87" i="2" s="1"/>
  <c r="U54" i="2"/>
  <c r="U87" i="2" s="1"/>
  <c r="Q55" i="2"/>
  <c r="R55" i="2"/>
  <c r="R88" i="2" s="1"/>
  <c r="S55" i="2"/>
  <c r="S88" i="2" s="1"/>
  <c r="T55" i="2"/>
  <c r="T88" i="2" s="1"/>
  <c r="U55" i="2"/>
  <c r="U88" i="2" s="1"/>
  <c r="Q56" i="2"/>
  <c r="Q89" i="2" s="1"/>
  <c r="R56" i="2"/>
  <c r="R89" i="2" s="1"/>
  <c r="S56" i="2"/>
  <c r="S89" i="2" s="1"/>
  <c r="T56" i="2"/>
  <c r="T89" i="2" s="1"/>
  <c r="U56" i="2"/>
  <c r="Q57" i="2"/>
  <c r="Q90" i="2" s="1"/>
  <c r="R57" i="2"/>
  <c r="S57" i="2"/>
  <c r="T57" i="2"/>
  <c r="U57" i="2"/>
  <c r="Q58" i="2"/>
  <c r="Q91" i="2" s="1"/>
  <c r="R58" i="2"/>
  <c r="S58" i="2"/>
  <c r="T58" i="2"/>
  <c r="T91" i="2" s="1"/>
  <c r="U58" i="2"/>
  <c r="U91" i="2" s="1"/>
  <c r="Q59" i="2"/>
  <c r="Q92" i="2" s="1"/>
  <c r="R59" i="2"/>
  <c r="R92" i="2" s="1"/>
  <c r="S59" i="2"/>
  <c r="S92" i="2" s="1"/>
  <c r="T59" i="2"/>
  <c r="T92" i="2" s="1"/>
  <c r="U59" i="2"/>
  <c r="U92" i="2" s="1"/>
  <c r="Q63" i="2"/>
  <c r="R63" i="2"/>
  <c r="S63" i="2"/>
  <c r="T63" i="2"/>
  <c r="U63" i="2"/>
  <c r="Q64" i="2"/>
  <c r="R64" i="2"/>
  <c r="S64" i="2"/>
  <c r="T64" i="2"/>
  <c r="U64" i="2"/>
  <c r="Q65" i="2"/>
  <c r="Q98" i="2" s="1"/>
  <c r="R65" i="2"/>
  <c r="R98" i="2" s="1"/>
  <c r="S65" i="2"/>
  <c r="S98" i="2" s="1"/>
  <c r="T65" i="2"/>
  <c r="T98" i="2" s="1"/>
  <c r="U65" i="2"/>
  <c r="U98" i="2" s="1"/>
  <c r="Q66" i="2"/>
  <c r="Q99" i="2" s="1"/>
  <c r="R66" i="2"/>
  <c r="S66" i="2"/>
  <c r="T66" i="2"/>
  <c r="U66" i="2"/>
  <c r="Q67" i="2"/>
  <c r="R67" i="2"/>
  <c r="R100" i="2" s="1"/>
  <c r="S67" i="2"/>
  <c r="T67" i="2"/>
  <c r="U67" i="2"/>
  <c r="Q68" i="2"/>
  <c r="Q101" i="2" s="1"/>
  <c r="R68" i="2"/>
  <c r="R101" i="2" s="1"/>
  <c r="S68" i="2"/>
  <c r="S101" i="2" s="1"/>
  <c r="T68" i="2"/>
  <c r="T101" i="2" s="1"/>
  <c r="U68" i="2"/>
  <c r="U101" i="2" s="1"/>
  <c r="Q69" i="2"/>
  <c r="Q102" i="2" s="1"/>
  <c r="R69" i="2"/>
  <c r="R102" i="2" s="1"/>
  <c r="S69" i="2"/>
  <c r="T69" i="2"/>
  <c r="U69" i="2"/>
  <c r="Q70" i="2"/>
  <c r="R70" i="2"/>
  <c r="R103" i="2" s="1"/>
  <c r="S70" i="2"/>
  <c r="S103" i="2" s="1"/>
  <c r="T70" i="2"/>
  <c r="T103" i="2" s="1"/>
  <c r="U70" i="2"/>
  <c r="Q74" i="2"/>
  <c r="S74" i="2"/>
  <c r="T74" i="2"/>
  <c r="U74" i="2"/>
  <c r="X74" i="2"/>
  <c r="Y74" i="2"/>
  <c r="Z74" i="2"/>
  <c r="AA74" i="2"/>
  <c r="AB74" i="2"/>
  <c r="X75" i="2"/>
  <c r="Y75" i="2"/>
  <c r="Z75" i="2"/>
  <c r="AA75" i="2"/>
  <c r="AB75" i="2"/>
  <c r="X76" i="2"/>
  <c r="Y76" i="2"/>
  <c r="Z76" i="2"/>
  <c r="AA76" i="2"/>
  <c r="AB76" i="2"/>
  <c r="X77" i="2"/>
  <c r="Y77" i="2"/>
  <c r="Z77" i="2"/>
  <c r="AA77" i="2"/>
  <c r="AB77" i="2"/>
  <c r="X78" i="2"/>
  <c r="Y78" i="2"/>
  <c r="Z78" i="2"/>
  <c r="AA78" i="2"/>
  <c r="AB78" i="2"/>
  <c r="Q79" i="2"/>
  <c r="R79" i="2"/>
  <c r="X79" i="2"/>
  <c r="Y79" i="2"/>
  <c r="Z79" i="2"/>
  <c r="AA79" i="2"/>
  <c r="AB79" i="2"/>
  <c r="X80" i="2"/>
  <c r="Y80" i="2"/>
  <c r="Z80" i="2"/>
  <c r="AA80" i="2"/>
  <c r="AB80" i="2"/>
  <c r="Q81" i="2"/>
  <c r="R81" i="2"/>
  <c r="S81" i="2"/>
  <c r="U81" i="2"/>
  <c r="X81" i="2"/>
  <c r="Y81" i="2"/>
  <c r="Z81" i="2"/>
  <c r="AA81" i="2"/>
  <c r="AB81" i="2"/>
  <c r="Q85" i="2"/>
  <c r="X85" i="2"/>
  <c r="Y85" i="2"/>
  <c r="Z85" i="2"/>
  <c r="AA85" i="2"/>
  <c r="AB85" i="2"/>
  <c r="X86" i="2"/>
  <c r="Y86" i="2"/>
  <c r="Z86" i="2"/>
  <c r="AA86" i="2"/>
  <c r="AB86" i="2"/>
  <c r="Q87" i="2"/>
  <c r="R87" i="2"/>
  <c r="X87" i="2"/>
  <c r="Y87" i="2"/>
  <c r="Z87" i="2"/>
  <c r="AA87" i="2"/>
  <c r="AB87" i="2"/>
  <c r="Q88" i="2"/>
  <c r="X88" i="2"/>
  <c r="Y88" i="2"/>
  <c r="Z88" i="2"/>
  <c r="AA88" i="2"/>
  <c r="AB88" i="2"/>
  <c r="X89" i="2"/>
  <c r="Y89" i="2"/>
  <c r="Z89" i="2"/>
  <c r="AA89" i="2"/>
  <c r="AB89" i="2"/>
  <c r="R90" i="2"/>
  <c r="S90" i="2"/>
  <c r="T90" i="2"/>
  <c r="U90" i="2"/>
  <c r="X90" i="2"/>
  <c r="Y90" i="2"/>
  <c r="Z90" i="2"/>
  <c r="AA90" i="2"/>
  <c r="AB90" i="2"/>
  <c r="S91" i="2"/>
  <c r="X91" i="2"/>
  <c r="Y91" i="2"/>
  <c r="Z91" i="2"/>
  <c r="AA91" i="2"/>
  <c r="AB91" i="2"/>
  <c r="X92" i="2"/>
  <c r="Y92" i="2"/>
  <c r="Z92" i="2"/>
  <c r="AA92" i="2"/>
  <c r="AB92" i="2"/>
  <c r="Q96" i="2"/>
  <c r="R96" i="2"/>
  <c r="S96" i="2"/>
  <c r="T96" i="2"/>
  <c r="U96" i="2"/>
  <c r="X96" i="2"/>
  <c r="Y96" i="2"/>
  <c r="Z96" i="2"/>
  <c r="AA96" i="2"/>
  <c r="AB96" i="2"/>
  <c r="Q97" i="2"/>
  <c r="S97" i="2"/>
  <c r="X97" i="2"/>
  <c r="Y97" i="2"/>
  <c r="Z97" i="2"/>
  <c r="AA97" i="2"/>
  <c r="AB97" i="2"/>
  <c r="X98" i="2"/>
  <c r="Y98" i="2"/>
  <c r="Z98" i="2"/>
  <c r="AA98" i="2"/>
  <c r="AB98" i="2"/>
  <c r="X99" i="2"/>
  <c r="Y99" i="2"/>
  <c r="Z99" i="2"/>
  <c r="AA99" i="2"/>
  <c r="AB99" i="2"/>
  <c r="Q100" i="2"/>
  <c r="T100" i="2"/>
  <c r="X100" i="2"/>
  <c r="Y100" i="2"/>
  <c r="Z100" i="2"/>
  <c r="AA100" i="2"/>
  <c r="AB100" i="2"/>
  <c r="X101" i="2"/>
  <c r="Y101" i="2"/>
  <c r="Z101" i="2"/>
  <c r="AA101" i="2"/>
  <c r="AB101" i="2"/>
  <c r="X102" i="2"/>
  <c r="Y102" i="2"/>
  <c r="Z102" i="2"/>
  <c r="AA102" i="2"/>
  <c r="AB102" i="2"/>
  <c r="Q103" i="2"/>
  <c r="U103" i="2"/>
  <c r="X103" i="2"/>
  <c r="Y103" i="2"/>
  <c r="Z103" i="2"/>
  <c r="AA103" i="2"/>
  <c r="AB103" i="2"/>
  <c r="W52" i="5" l="1"/>
  <c r="X52" i="5"/>
  <c r="Y52" i="5"/>
  <c r="Z52" i="5"/>
  <c r="X51" i="5"/>
  <c r="Y51" i="5"/>
  <c r="Z51" i="5"/>
  <c r="W58" i="5"/>
  <c r="X58" i="5"/>
  <c r="Y58" i="5"/>
  <c r="Z58" i="5"/>
  <c r="W57" i="5"/>
  <c r="X57" i="5"/>
  <c r="Y57" i="5"/>
  <c r="Z57" i="5"/>
  <c r="W56" i="5"/>
  <c r="X56" i="5"/>
  <c r="Y56" i="5"/>
  <c r="Z56" i="5"/>
  <c r="W55" i="5"/>
  <c r="X55" i="5"/>
  <c r="Y55" i="5"/>
  <c r="Z55" i="5"/>
  <c r="W54" i="5"/>
  <c r="X54" i="5"/>
  <c r="Y54" i="5"/>
  <c r="Z54" i="5"/>
  <c r="W53" i="5"/>
  <c r="Z53" i="5"/>
  <c r="X53" i="5"/>
  <c r="Y53" i="5"/>
  <c r="W51" i="5"/>
  <c r="Q54" i="5"/>
  <c r="Q53" i="5"/>
  <c r="S41" i="5"/>
  <c r="Q52" i="5"/>
  <c r="R54" i="5"/>
  <c r="S42" i="5"/>
  <c r="R53" i="5"/>
  <c r="S43" i="5"/>
  <c r="R52" i="5"/>
  <c r="S44" i="5"/>
  <c r="R51" i="5"/>
  <c r="S45" i="5"/>
  <c r="Q57" i="5"/>
  <c r="Q56" i="5"/>
  <c r="Q55" i="5"/>
  <c r="Q58" i="5"/>
  <c r="Q62" i="5"/>
  <c r="Q40" i="5"/>
  <c r="Q67" i="5"/>
  <c r="Q66" i="5"/>
  <c r="Q69" i="5"/>
  <c r="R64" i="5"/>
  <c r="R63" i="5"/>
  <c r="Q63" i="5"/>
  <c r="R65" i="5"/>
  <c r="Q65" i="5"/>
  <c r="Q64" i="5"/>
  <c r="Q51" i="5"/>
  <c r="P58" i="5"/>
  <c r="P51" i="5"/>
  <c r="P57" i="5"/>
  <c r="P56" i="5"/>
  <c r="P55" i="5"/>
  <c r="R68" i="5"/>
  <c r="R62" i="5"/>
  <c r="R57" i="5"/>
  <c r="P67" i="5"/>
  <c r="Q68" i="5"/>
  <c r="P62" i="5"/>
  <c r="R56" i="5"/>
  <c r="P66" i="5"/>
  <c r="R67" i="5"/>
  <c r="P69" i="5"/>
  <c r="R55" i="5"/>
  <c r="R66" i="5"/>
  <c r="R69" i="5"/>
  <c r="R47" i="5"/>
  <c r="Q47" i="5"/>
  <c r="R46" i="5"/>
  <c r="Q46" i="5"/>
  <c r="R45" i="5"/>
  <c r="Q45" i="5"/>
  <c r="R44" i="5"/>
  <c r="Q44" i="5"/>
  <c r="R43" i="5"/>
  <c r="Q43" i="5"/>
  <c r="R42" i="5"/>
  <c r="Q42" i="5"/>
  <c r="P40" i="5"/>
  <c r="Q41" i="5"/>
  <c r="R41" i="5"/>
  <c r="R40" i="5"/>
  <c r="Q92" i="3"/>
  <c r="S74" i="3"/>
  <c r="D33" i="4"/>
  <c r="W29" i="4"/>
  <c r="Z27" i="4"/>
  <c r="X96" i="3"/>
  <c r="R74" i="3"/>
  <c r="V29" i="4"/>
  <c r="E33" i="4"/>
  <c r="T96" i="3"/>
  <c r="Y86" i="3"/>
  <c r="S99" i="3"/>
  <c r="U91" i="3"/>
  <c r="U75" i="2"/>
  <c r="T78" i="2"/>
  <c r="U100" i="2"/>
  <c r="T97" i="2"/>
  <c r="U78" i="2"/>
  <c r="T75" i="2"/>
  <c r="S103" i="3"/>
  <c r="Q91" i="3"/>
  <c r="T85" i="3"/>
  <c r="Q79" i="3"/>
  <c r="AB74" i="3"/>
  <c r="I34" i="4"/>
  <c r="D32" i="4"/>
  <c r="S96" i="3"/>
  <c r="AA89" i="3"/>
  <c r="Q96" i="3"/>
  <c r="E30" i="4"/>
  <c r="U97" i="2"/>
  <c r="U85" i="3"/>
  <c r="S75" i="2"/>
  <c r="R103" i="3"/>
  <c r="AA74" i="3"/>
  <c r="AA31" i="4"/>
  <c r="W30" i="4"/>
  <c r="S77" i="3"/>
  <c r="X89" i="3"/>
  <c r="D29" i="4"/>
  <c r="T103" i="3"/>
  <c r="Q77" i="3"/>
  <c r="S100" i="2"/>
  <c r="R97" i="2"/>
  <c r="S78" i="2"/>
  <c r="R75" i="2"/>
  <c r="S101" i="3"/>
  <c r="R85" i="3"/>
  <c r="G28" i="4"/>
  <c r="F29" i="4"/>
  <c r="E29" i="4"/>
  <c r="Y31" i="4"/>
  <c r="Y97" i="3"/>
  <c r="Y75" i="3"/>
  <c r="S88" i="3"/>
  <c r="AA100" i="3"/>
  <c r="AA78" i="3"/>
  <c r="U102" i="3"/>
  <c r="U80" i="3"/>
  <c r="W33" i="4"/>
  <c r="I30" i="4"/>
  <c r="T92" i="3"/>
  <c r="H33" i="4"/>
  <c r="I33" i="4"/>
  <c r="AA96" i="3"/>
  <c r="S92" i="3"/>
  <c r="U74" i="3"/>
  <c r="Q99" i="3"/>
  <c r="X86" i="3"/>
  <c r="Q80" i="3"/>
  <c r="D30" i="4"/>
  <c r="D28" i="4"/>
  <c r="G29" i="4"/>
  <c r="AA27" i="4"/>
  <c r="F34" i="4"/>
  <c r="F30" i="4"/>
  <c r="V33" i="4"/>
  <c r="E34" i="4"/>
  <c r="AA33" i="4"/>
  <c r="AA29" i="4"/>
  <c r="Z33" i="4"/>
  <c r="Z29" i="4"/>
  <c r="Y33" i="4"/>
  <c r="I32" i="4"/>
  <c r="Y29" i="4"/>
  <c r="I28" i="4"/>
  <c r="AB97" i="3"/>
  <c r="AB86" i="3"/>
  <c r="AB75" i="3"/>
  <c r="U99" i="3"/>
  <c r="AA97" i="3"/>
  <c r="U88" i="3"/>
  <c r="AA86" i="3"/>
  <c r="U77" i="3"/>
  <c r="AA75" i="3"/>
  <c r="AB100" i="3"/>
  <c r="T99" i="3"/>
  <c r="Z97" i="3"/>
  <c r="AB89" i="3"/>
  <c r="T88" i="3"/>
  <c r="Z86" i="3"/>
  <c r="AB78" i="3"/>
  <c r="T77" i="3"/>
  <c r="Z75" i="3"/>
  <c r="U102" i="2"/>
  <c r="S99" i="2"/>
  <c r="U80" i="2"/>
  <c r="S77" i="2"/>
  <c r="T102" i="2"/>
  <c r="R99" i="2"/>
  <c r="T80" i="2"/>
  <c r="R77" i="2"/>
  <c r="S102" i="2"/>
  <c r="R91" i="2"/>
  <c r="T86" i="2"/>
  <c r="U99" i="2"/>
  <c r="U89" i="2"/>
  <c r="Q80" i="2"/>
  <c r="U77" i="2"/>
  <c r="T99" i="2"/>
  <c r="T77" i="2"/>
  <c r="U86" i="2"/>
</calcChain>
</file>

<file path=xl/sharedStrings.xml><?xml version="1.0" encoding="utf-8"?>
<sst xmlns="http://schemas.openxmlformats.org/spreadsheetml/2006/main" count="1372" uniqueCount="83">
  <si>
    <t>NW</t>
  </si>
  <si>
    <t>W</t>
  </si>
  <si>
    <t>SW</t>
  </si>
  <si>
    <t>S</t>
  </si>
  <si>
    <t>SE</t>
  </si>
  <si>
    <t>E</t>
  </si>
  <si>
    <t>NE</t>
  </si>
  <si>
    <t>N</t>
  </si>
  <si>
    <t>23rd floor</t>
  </si>
  <si>
    <t>A3</t>
  </si>
  <si>
    <t>A2</t>
  </si>
  <si>
    <t>A1</t>
  </si>
  <si>
    <t>10th floor</t>
  </si>
  <si>
    <t>B1</t>
  </si>
  <si>
    <t>C1</t>
  </si>
  <si>
    <t>C2</t>
  </si>
  <si>
    <t>C3</t>
  </si>
  <si>
    <t>B3</t>
  </si>
  <si>
    <t>refl. 0.9</t>
  </si>
  <si>
    <t>ground floor</t>
  </si>
  <si>
    <t>refl. 0.8</t>
  </si>
  <si>
    <t>refl. 0.7</t>
  </si>
  <si>
    <t>refl. 0.6</t>
  </si>
  <si>
    <t>refl. 0.5</t>
  </si>
  <si>
    <t>refl. 0.4</t>
  </si>
  <si>
    <t>refl. 0.3</t>
  </si>
  <si>
    <t>high 0.9</t>
  </si>
  <si>
    <t>medium 0.7</t>
  </si>
  <si>
    <t>medium 0.5</t>
  </si>
  <si>
    <t>low 0.3</t>
  </si>
  <si>
    <t>low 0.1</t>
  </si>
  <si>
    <t>refl. 0.2</t>
  </si>
  <si>
    <t>refl. 0.1</t>
  </si>
  <si>
    <t>SensorGrid: typeA_bedroom_NW [599 sensors]</t>
  </si>
  <si>
    <t>realistic reflectance</t>
  </si>
  <si>
    <t>SensorGrid: typeB_bedroom_W [568 sensors]</t>
  </si>
  <si>
    <t>level 23</t>
  </si>
  <si>
    <t>level 10</t>
  </si>
  <si>
    <t>level GF</t>
  </si>
  <si>
    <t>residence</t>
  </si>
  <si>
    <t>orientation</t>
  </si>
  <si>
    <t>SensorGrid: typeA_bedroom_SW [599 sensors]</t>
  </si>
  <si>
    <t>SensorGrid: typeB_bedroom_S [568 sensors]</t>
  </si>
  <si>
    <t>DF average</t>
  </si>
  <si>
    <t>Annual irradiance per sensor</t>
  </si>
  <si>
    <t>SensorGrid: typeA_bedroom_SE [599 sensors]</t>
  </si>
  <si>
    <t>SensorGrid: typeB_bedroom_E [568 sensors]</t>
  </si>
  <si>
    <t>static</t>
  </si>
  <si>
    <t>dynamic</t>
  </si>
  <si>
    <t>SensorGrid: typeA_bedroom_NE [599 sensors]</t>
  </si>
  <si>
    <t>Amsterdam: ground reflectance sensitvity analysis</t>
  </si>
  <si>
    <t>SensorGrid: typeB_bedroom_N [568 sensors]</t>
  </si>
  <si>
    <t>Amsterdam: building reflectance sensitvity analysis</t>
  </si>
  <si>
    <t>refl 0.2</t>
  </si>
  <si>
    <t>refl 0.1</t>
  </si>
  <si>
    <t>=(([@[cumulative annual irradiance (visual) (Wh/m2)]]*179)/506)/1000</t>
  </si>
  <si>
    <t>sensor count</t>
  </si>
  <si>
    <t>triple (std)</t>
  </si>
  <si>
    <t>23th floor</t>
  </si>
  <si>
    <t>Amsterdam: glass transmission sensitvity analysis</t>
  </si>
  <si>
    <t>Amsterdam: interior reflectance sensitvity analysis</t>
  </si>
  <si>
    <t>EN 17037 low</t>
  </si>
  <si>
    <t>EN 17037 high</t>
  </si>
  <si>
    <t>double, low SHGC</t>
  </si>
  <si>
    <t>Double, low U, high LT</t>
  </si>
  <si>
    <r>
      <t>triple (std) (T</t>
    </r>
    <r>
      <rPr>
        <b/>
        <vertAlign val="subscript"/>
        <sz val="11"/>
        <color theme="1"/>
        <rFont val="Calibri"/>
        <family val="2"/>
        <scheme val="minor"/>
      </rPr>
      <t>vis</t>
    </r>
    <r>
      <rPr>
        <b/>
        <sz val="11"/>
        <color theme="1"/>
        <rFont val="Calibri"/>
        <family val="2"/>
        <scheme val="minor"/>
      </rPr>
      <t xml:space="preserve"> 42.8)</t>
    </r>
  </si>
  <si>
    <r>
      <t>double, low SHGC (T</t>
    </r>
    <r>
      <rPr>
        <b/>
        <vertAlign val="subscript"/>
        <sz val="11"/>
        <color theme="1"/>
        <rFont val="Calibri"/>
        <family val="2"/>
        <scheme val="minor"/>
      </rPr>
      <t>vis</t>
    </r>
    <r>
      <rPr>
        <b/>
        <sz val="11"/>
        <color theme="1"/>
        <rFont val="Calibri"/>
        <family val="2"/>
        <scheme val="minor"/>
      </rPr>
      <t xml:space="preserve"> 65.5)</t>
    </r>
  </si>
  <si>
    <r>
      <t>Double, low U (T</t>
    </r>
    <r>
      <rPr>
        <b/>
        <vertAlign val="subscript"/>
        <sz val="11"/>
        <color theme="1"/>
        <rFont val="Calibri"/>
        <family val="2"/>
        <scheme val="minor"/>
      </rPr>
      <t>vis</t>
    </r>
    <r>
      <rPr>
        <b/>
        <sz val="11"/>
        <color theme="1"/>
        <rFont val="Calibri"/>
        <family val="2"/>
        <scheme val="minor"/>
      </rPr>
      <t xml:space="preserve"> 71.4)</t>
    </r>
  </si>
  <si>
    <r>
      <t>triple (T</t>
    </r>
    <r>
      <rPr>
        <b/>
        <vertAlign val="subscript"/>
        <sz val="11"/>
        <color theme="1"/>
        <rFont val="Calibri"/>
        <family val="2"/>
        <scheme val="minor"/>
      </rPr>
      <t>vis</t>
    </r>
    <r>
      <rPr>
        <b/>
        <sz val="11"/>
        <color theme="1"/>
        <rFont val="Calibri"/>
        <family val="2"/>
        <scheme val="minor"/>
      </rPr>
      <t xml:space="preserve"> 53.2)</t>
    </r>
  </si>
  <si>
    <t>triple 2</t>
  </si>
  <si>
    <t>realistic (std)</t>
  </si>
  <si>
    <t>EN 17037 lower bound</t>
  </si>
  <si>
    <t>EN 17037 higher bound</t>
  </si>
  <si>
    <t>ceiling 0.7</t>
  </si>
  <si>
    <t>wall 0.5</t>
  </si>
  <si>
    <t>floor 0.2</t>
  </si>
  <si>
    <t>exterior 0.2</t>
  </si>
  <si>
    <t>ceiling 0.9</t>
  </si>
  <si>
    <t>wall 0.8</t>
  </si>
  <si>
    <t>floor 0.4</t>
  </si>
  <si>
    <t>exterior 0.4</t>
  </si>
  <si>
    <t>realistic</t>
  </si>
  <si>
    <t>gf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</si>
</sst>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4"/>
      <color rgb="FF7030A0"/>
      <name val="Calibri"/>
      <family val="2"/>
      <scheme val="minor"/>
    </font>
    <font>
      <sz val="24"/>
      <color rgb="FFFF0000"/>
      <name val="Calibri"/>
      <family val="2"/>
      <scheme val="minor"/>
    </font>
    <font>
      <b/>
      <sz val="26"/>
      <color theme="1"/>
      <name val="Calibri"/>
      <family val="2"/>
      <scheme val="minor"/>
    </font>
    <font>
      <b/>
      <vertAlign val="subscript"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theme="0" tint="-0.14999847407452621"/>
      </patternFill>
    </fill>
  </fills>
  <borders count="34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ck">
        <color auto="1"/>
      </right>
      <top style="thin">
        <color indexed="64"/>
      </top>
      <bottom style="thick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 style="thick">
        <color auto="1"/>
      </left>
      <right/>
      <top/>
      <bottom style="thick">
        <color auto="1"/>
      </bottom>
      <diagonal/>
    </border>
    <border>
      <left style="thin">
        <color indexed="64"/>
      </left>
      <right style="thick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auto="1"/>
      </left>
      <right/>
      <top/>
      <bottom/>
      <diagonal/>
    </border>
    <border>
      <left/>
      <right style="thick">
        <color auto="1"/>
      </right>
      <top/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 style="thick">
        <color auto="1"/>
      </left>
      <right/>
      <top style="thick">
        <color auto="1"/>
      </top>
      <bottom/>
      <diagonal/>
    </border>
    <border>
      <left style="thick">
        <color auto="1"/>
      </left>
      <right/>
      <top style="thin">
        <color indexed="64"/>
      </top>
      <bottom/>
      <diagonal/>
    </border>
    <border>
      <left style="thick">
        <color auto="1"/>
      </left>
      <right/>
      <top/>
      <bottom style="thin">
        <color indexed="64"/>
      </bottom>
      <diagonal/>
    </border>
    <border>
      <left style="thin">
        <color theme="1"/>
      </left>
      <right/>
      <top style="thin">
        <color theme="1"/>
      </top>
      <bottom style="medium">
        <color indexed="64"/>
      </bottom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2" fillId="2" borderId="1" applyNumberFormat="0" applyAlignment="0" applyProtection="0"/>
  </cellStyleXfs>
  <cellXfs count="128">
    <xf numFmtId="0" fontId="0" fillId="0" borderId="0" xfId="0"/>
    <xf numFmtId="9" fontId="0" fillId="0" borderId="2" xfId="1" applyFont="1" applyBorder="1"/>
    <xf numFmtId="9" fontId="0" fillId="0" borderId="3" xfId="1" applyFont="1" applyBorder="1"/>
    <xf numFmtId="0" fontId="0" fillId="0" borderId="3" xfId="0" applyBorder="1"/>
    <xf numFmtId="0" fontId="0" fillId="0" borderId="4" xfId="0" applyBorder="1"/>
    <xf numFmtId="9" fontId="0" fillId="0" borderId="5" xfId="1" applyFont="1" applyBorder="1"/>
    <xf numFmtId="9" fontId="0" fillId="0" borderId="0" xfId="1" applyFont="1" applyBorder="1"/>
    <xf numFmtId="0" fontId="0" fillId="0" borderId="6" xfId="0" applyBorder="1"/>
    <xf numFmtId="9" fontId="0" fillId="0" borderId="5" xfId="0" applyNumberFormat="1" applyBorder="1"/>
    <xf numFmtId="9" fontId="0" fillId="0" borderId="0" xfId="0" applyNumberFormat="1"/>
    <xf numFmtId="0" fontId="0" fillId="0" borderId="5" xfId="0" applyBorder="1"/>
    <xf numFmtId="0" fontId="3" fillId="0" borderId="0" xfId="0" applyFont="1"/>
    <xf numFmtId="11" fontId="0" fillId="0" borderId="7" xfId="0" applyNumberFormat="1" applyBorder="1"/>
    <xf numFmtId="11" fontId="0" fillId="0" borderId="8" xfId="0" applyNumberFormat="1" applyBorder="1"/>
    <xf numFmtId="11" fontId="0" fillId="0" borderId="9" xfId="0" applyNumberFormat="1" applyBorder="1"/>
    <xf numFmtId="0" fontId="0" fillId="3" borderId="0" xfId="0" applyFill="1" applyAlignment="1">
      <alignment horizontal="right"/>
    </xf>
    <xf numFmtId="11" fontId="0" fillId="0" borderId="10" xfId="0" applyNumberFormat="1" applyBorder="1"/>
    <xf numFmtId="11" fontId="0" fillId="0" borderId="0" xfId="0" applyNumberFormat="1"/>
    <xf numFmtId="11" fontId="0" fillId="0" borderId="11" xfId="0" applyNumberFormat="1" applyBorder="1"/>
    <xf numFmtId="11" fontId="0" fillId="0" borderId="12" xfId="0" applyNumberFormat="1" applyBorder="1"/>
    <xf numFmtId="11" fontId="0" fillId="0" borderId="13" xfId="0" applyNumberFormat="1" applyBorder="1"/>
    <xf numFmtId="11" fontId="0" fillId="0" borderId="14" xfId="0" applyNumberFormat="1" applyBorder="1"/>
    <xf numFmtId="0" fontId="0" fillId="0" borderId="0" xfId="0" applyAlignment="1">
      <alignment horizontal="right"/>
    </xf>
    <xf numFmtId="0" fontId="0" fillId="0" borderId="15" xfId="0" applyBorder="1"/>
    <xf numFmtId="0" fontId="0" fillId="0" borderId="16" xfId="0" applyBorder="1"/>
    <xf numFmtId="0" fontId="0" fillId="0" borderId="17" xfId="0" applyBorder="1"/>
    <xf numFmtId="2" fontId="0" fillId="0" borderId="18" xfId="0" applyNumberFormat="1" applyBorder="1"/>
    <xf numFmtId="2" fontId="0" fillId="0" borderId="19" xfId="0" applyNumberFormat="1" applyBorder="1"/>
    <xf numFmtId="0" fontId="3" fillId="0" borderId="20" xfId="0" applyFont="1" applyBorder="1" applyAlignment="1">
      <alignment horizontal="center"/>
    </xf>
    <xf numFmtId="0" fontId="0" fillId="0" borderId="20" xfId="0" applyBorder="1"/>
    <xf numFmtId="0" fontId="0" fillId="0" borderId="19" xfId="0" applyBorder="1"/>
    <xf numFmtId="0" fontId="0" fillId="0" borderId="21" xfId="0" applyBorder="1"/>
    <xf numFmtId="2" fontId="0" fillId="0" borderId="22" xfId="0" applyNumberFormat="1" applyBorder="1"/>
    <xf numFmtId="2" fontId="0" fillId="0" borderId="23" xfId="0" applyNumberFormat="1" applyBorder="1"/>
    <xf numFmtId="0" fontId="3" fillId="0" borderId="0" xfId="0" applyFont="1" applyAlignment="1">
      <alignment horizontal="center"/>
    </xf>
    <xf numFmtId="0" fontId="0" fillId="0" borderId="23" xfId="0" applyBorder="1"/>
    <xf numFmtId="0" fontId="0" fillId="0" borderId="24" xfId="0" applyBorder="1"/>
    <xf numFmtId="0" fontId="3" fillId="0" borderId="13" xfId="0" applyFont="1" applyBorder="1" applyAlignment="1">
      <alignment horizontal="center"/>
    </xf>
    <xf numFmtId="2" fontId="0" fillId="0" borderId="0" xfId="0" applyNumberFormat="1"/>
    <xf numFmtId="9" fontId="0" fillId="0" borderId="25" xfId="0" applyNumberFormat="1" applyBorder="1"/>
    <xf numFmtId="0" fontId="0" fillId="0" borderId="0" xfId="0" applyAlignment="1">
      <alignment horizontal="center"/>
    </xf>
    <xf numFmtId="2" fontId="0" fillId="0" borderId="25" xfId="0" applyNumberFormat="1" applyBorder="1"/>
    <xf numFmtId="0" fontId="3" fillId="0" borderId="8" xfId="0" applyFont="1" applyBorder="1" applyAlignment="1">
      <alignment horizontal="center"/>
    </xf>
    <xf numFmtId="2" fontId="0" fillId="0" borderId="7" xfId="0" applyNumberFormat="1" applyBorder="1"/>
    <xf numFmtId="2" fontId="0" fillId="0" borderId="8" xfId="0" applyNumberFormat="1" applyBorder="1"/>
    <xf numFmtId="2" fontId="0" fillId="0" borderId="9" xfId="0" applyNumberFormat="1" applyBorder="1"/>
    <xf numFmtId="2" fontId="0" fillId="0" borderId="10" xfId="0" applyNumberFormat="1" applyBorder="1"/>
    <xf numFmtId="2" fontId="0" fillId="0" borderId="11" xfId="0" applyNumberFormat="1" applyBorder="1"/>
    <xf numFmtId="2" fontId="0" fillId="0" borderId="12" xfId="0" applyNumberFormat="1" applyBorder="1"/>
    <xf numFmtId="2" fontId="0" fillId="0" borderId="13" xfId="0" applyNumberFormat="1" applyBorder="1"/>
    <xf numFmtId="2" fontId="0" fillId="0" borderId="14" xfId="0" applyNumberFormat="1" applyBorder="1"/>
    <xf numFmtId="0" fontId="0" fillId="0" borderId="7" xfId="0" applyBorder="1"/>
    <xf numFmtId="0" fontId="0" fillId="0" borderId="8" xfId="0" applyBorder="1"/>
    <xf numFmtId="0" fontId="0" fillId="0" borderId="8" xfId="0" applyBorder="1" applyAlignment="1">
      <alignment horizontal="right"/>
    </xf>
    <xf numFmtId="0" fontId="0" fillId="0" borderId="10" xfId="0" applyBorder="1"/>
    <xf numFmtId="0" fontId="3" fillId="0" borderId="27" xfId="0" applyFont="1" applyBorder="1" applyAlignment="1">
      <alignment horizontal="center"/>
    </xf>
    <xf numFmtId="0" fontId="0" fillId="0" borderId="27" xfId="0" applyBorder="1"/>
    <xf numFmtId="11" fontId="0" fillId="0" borderId="27" xfId="0" applyNumberFormat="1" applyBorder="1"/>
    <xf numFmtId="0" fontId="0" fillId="0" borderId="28" xfId="0" applyBorder="1"/>
    <xf numFmtId="0" fontId="0" fillId="0" borderId="12" xfId="0" applyBorder="1"/>
    <xf numFmtId="0" fontId="0" fillId="0" borderId="13" xfId="0" applyBorder="1"/>
    <xf numFmtId="0" fontId="0" fillId="0" borderId="13" xfId="0" applyBorder="1" applyAlignment="1">
      <alignment horizontal="right"/>
    </xf>
    <xf numFmtId="11" fontId="0" fillId="0" borderId="19" xfId="0" applyNumberFormat="1" applyBorder="1"/>
    <xf numFmtId="0" fontId="3" fillId="0" borderId="21" xfId="0" applyFont="1" applyBorder="1" applyAlignment="1">
      <alignment horizontal="center"/>
    </xf>
    <xf numFmtId="11" fontId="0" fillId="0" borderId="23" xfId="0" applyNumberFormat="1" applyBorder="1"/>
    <xf numFmtId="0" fontId="3" fillId="0" borderId="24" xfId="0" applyFont="1" applyBorder="1" applyAlignment="1">
      <alignment horizontal="center"/>
    </xf>
    <xf numFmtId="0" fontId="3" fillId="0" borderId="29" xfId="0" applyFont="1" applyBorder="1" applyAlignment="1">
      <alignment horizontal="center"/>
    </xf>
    <xf numFmtId="0" fontId="0" fillId="0" borderId="25" xfId="0" applyBorder="1"/>
    <xf numFmtId="0" fontId="3" fillId="0" borderId="30" xfId="0" applyFont="1" applyBorder="1" applyAlignment="1">
      <alignment horizontal="center"/>
    </xf>
    <xf numFmtId="0" fontId="0" fillId="3" borderId="8" xfId="0" applyFill="1" applyBorder="1" applyAlignment="1">
      <alignment horizontal="right"/>
    </xf>
    <xf numFmtId="0" fontId="0" fillId="3" borderId="13" xfId="0" applyFill="1" applyBorder="1" applyAlignment="1">
      <alignment horizontal="right"/>
    </xf>
    <xf numFmtId="2" fontId="3" fillId="0" borderId="0" xfId="0" applyNumberFormat="1" applyFont="1" applyAlignment="1">
      <alignment horizontal="center"/>
    </xf>
    <xf numFmtId="0" fontId="3" fillId="0" borderId="24" xfId="0" applyFont="1" applyBorder="1"/>
    <xf numFmtId="11" fontId="0" fillId="0" borderId="28" xfId="0" applyNumberFormat="1" applyBorder="1"/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horizontal="left" vertical="center"/>
    </xf>
    <xf numFmtId="9" fontId="2" fillId="2" borderId="1" xfId="2" applyNumberFormat="1"/>
    <xf numFmtId="2" fontId="2" fillId="2" borderId="1" xfId="2" applyNumberFormat="1"/>
    <xf numFmtId="0" fontId="2" fillId="2" borderId="1" xfId="2" applyNumberFormat="1"/>
    <xf numFmtId="10" fontId="0" fillId="0" borderId="0" xfId="0" applyNumberFormat="1"/>
    <xf numFmtId="0" fontId="0" fillId="0" borderId="31" xfId="0" applyBorder="1"/>
    <xf numFmtId="0" fontId="0" fillId="4" borderId="32" xfId="0" applyFill="1" applyBorder="1"/>
    <xf numFmtId="11" fontId="0" fillId="0" borderId="32" xfId="0" applyNumberFormat="1" applyBorder="1"/>
    <xf numFmtId="11" fontId="0" fillId="4" borderId="32" xfId="0" applyNumberFormat="1" applyFill="1" applyBorder="1"/>
    <xf numFmtId="164" fontId="0" fillId="0" borderId="0" xfId="0" applyNumberFormat="1"/>
    <xf numFmtId="1" fontId="0" fillId="0" borderId="0" xfId="0" applyNumberFormat="1"/>
    <xf numFmtId="11" fontId="3" fillId="0" borderId="33" xfId="0" applyNumberFormat="1" applyFont="1" applyBorder="1"/>
    <xf numFmtId="11" fontId="3" fillId="4" borderId="33" xfId="0" applyNumberFormat="1" applyFont="1" applyFill="1" applyBorder="1"/>
    <xf numFmtId="11" fontId="2" fillId="2" borderId="0" xfId="2" applyNumberFormat="1" applyBorder="1"/>
    <xf numFmtId="11" fontId="0" fillId="0" borderId="16" xfId="0" applyNumberFormat="1" applyBorder="1"/>
    <xf numFmtId="11" fontId="2" fillId="2" borderId="5" xfId="2" applyNumberFormat="1" applyBorder="1"/>
    <xf numFmtId="0" fontId="3" fillId="0" borderId="3" xfId="0" applyFont="1" applyBorder="1" applyAlignment="1">
      <alignment horizontal="center"/>
    </xf>
    <xf numFmtId="11" fontId="2" fillId="2" borderId="2" xfId="2" applyNumberFormat="1" applyBorder="1"/>
    <xf numFmtId="11" fontId="0" fillId="0" borderId="17" xfId="0" applyNumberFormat="1" applyBorder="1"/>
    <xf numFmtId="0" fontId="3" fillId="0" borderId="6" xfId="0" applyFont="1" applyBorder="1"/>
    <xf numFmtId="0" fontId="3" fillId="0" borderId="6" xfId="0" applyFont="1" applyBorder="1" applyAlignment="1">
      <alignment horizontal="center"/>
    </xf>
    <xf numFmtId="11" fontId="0" fillId="0" borderId="6" xfId="0" applyNumberFormat="1" applyBorder="1"/>
    <xf numFmtId="0" fontId="3" fillId="0" borderId="4" xfId="0" applyFont="1" applyBorder="1" applyAlignment="1">
      <alignment horizontal="center"/>
    </xf>
    <xf numFmtId="10" fontId="2" fillId="2" borderId="5" xfId="2" applyNumberFormat="1" applyBorder="1"/>
    <xf numFmtId="10" fontId="2" fillId="2" borderId="2" xfId="2" applyNumberFormat="1" applyBorder="1"/>
    <xf numFmtId="9" fontId="2" fillId="2" borderId="0" xfId="1" applyFont="1" applyFill="1" applyBorder="1"/>
    <xf numFmtId="9" fontId="2" fillId="2" borderId="5" xfId="1" applyFont="1" applyFill="1" applyBorder="1"/>
    <xf numFmtId="0" fontId="2" fillId="2" borderId="5" xfId="2" applyNumberFormat="1" applyBorder="1"/>
    <xf numFmtId="0" fontId="2" fillId="2" borderId="2" xfId="2" applyNumberFormat="1" applyBorder="1"/>
    <xf numFmtId="0" fontId="3" fillId="0" borderId="14" xfId="0" applyFont="1" applyBorder="1" applyAlignment="1">
      <alignment vertical="center"/>
    </xf>
    <xf numFmtId="2" fontId="2" fillId="2" borderId="0" xfId="2" applyNumberFormat="1" applyBorder="1"/>
    <xf numFmtId="9" fontId="2" fillId="2" borderId="0" xfId="2" applyNumberFormat="1" applyBorder="1"/>
    <xf numFmtId="0" fontId="0" fillId="0" borderId="0" xfId="0" applyAlignment="1">
      <alignment horizontal="center"/>
    </xf>
    <xf numFmtId="0" fontId="0" fillId="0" borderId="25" xfId="0" applyBorder="1" applyAlignment="1">
      <alignment horizontal="center"/>
    </xf>
    <xf numFmtId="0" fontId="3" fillId="0" borderId="0" xfId="0" applyFont="1" applyAlignment="1">
      <alignment horizontal="center" vertical="center"/>
    </xf>
    <xf numFmtId="0" fontId="3" fillId="3" borderId="0" xfId="0" applyFont="1" applyFill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0" fillId="0" borderId="27" xfId="0" applyBorder="1" applyAlignment="1">
      <alignment horizontal="center"/>
    </xf>
    <xf numFmtId="0" fontId="0" fillId="0" borderId="26" xfId="0" applyBorder="1" applyAlignment="1">
      <alignment horizontal="center"/>
    </xf>
    <xf numFmtId="0" fontId="3" fillId="0" borderId="14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3" borderId="14" xfId="0" applyFont="1" applyFill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/>
    </xf>
    <xf numFmtId="0" fontId="3" fillId="3" borderId="9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0" fillId="0" borderId="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5" xfId="0" applyBorder="1" applyAlignment="1">
      <alignment horizontal="center"/>
    </xf>
  </cellXfs>
  <cellStyles count="3">
    <cellStyle name="Calculation" xfId="2" builtinId="22"/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21.xml.rels><?xml version="1.0" encoding="UTF-8" standalone="yes"?>
<Relationships xmlns="http://schemas.openxmlformats.org/package/2006/relationships"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22.xml.rels><?xml version="1.0" encoding="UTF-8" standalone="yes"?>
<Relationships xmlns="http://schemas.openxmlformats.org/package/2006/relationships"><Relationship Id="rId2" Type="http://schemas.microsoft.com/office/2011/relationships/chartColorStyle" Target="colors22.xml"/><Relationship Id="rId1" Type="http://schemas.microsoft.com/office/2011/relationships/chartStyle" Target="style22.xml"/></Relationships>
</file>

<file path=xl/charts/_rels/chart23.xml.rels><?xml version="1.0" encoding="UTF-8" standalone="yes"?>
<Relationships xmlns="http://schemas.openxmlformats.org/package/2006/relationships"><Relationship Id="rId2" Type="http://schemas.microsoft.com/office/2011/relationships/chartColorStyle" Target="colors23.xml"/><Relationship Id="rId1" Type="http://schemas.microsoft.com/office/2011/relationships/chartStyle" Target="style23.xml"/></Relationships>
</file>

<file path=xl/charts/_rels/chart24.xml.rels><?xml version="1.0" encoding="UTF-8" standalone="yes"?>
<Relationships xmlns="http://schemas.openxmlformats.org/package/2006/relationships"><Relationship Id="rId2" Type="http://schemas.microsoft.com/office/2011/relationships/chartColorStyle" Target="colors24.xml"/><Relationship Id="rId1" Type="http://schemas.microsoft.com/office/2011/relationships/chartStyle" Target="style24.xml"/></Relationships>
</file>

<file path=xl/charts/_rels/chart25.xml.rels><?xml version="1.0" encoding="UTF-8" standalone="yes"?>
<Relationships xmlns="http://schemas.openxmlformats.org/package/2006/relationships"><Relationship Id="rId2" Type="http://schemas.microsoft.com/office/2011/relationships/chartColorStyle" Target="colors25.xml"/><Relationship Id="rId1" Type="http://schemas.microsoft.com/office/2011/relationships/chartStyle" Target="style25.xml"/></Relationships>
</file>

<file path=xl/charts/_rels/chart26.xml.rels><?xml version="1.0" encoding="UTF-8" standalone="yes"?>
<Relationships xmlns="http://schemas.openxmlformats.org/package/2006/relationships"><Relationship Id="rId2" Type="http://schemas.microsoft.com/office/2011/relationships/chartColorStyle" Target="colors26.xml"/><Relationship Id="rId1" Type="http://schemas.microsoft.com/office/2011/relationships/chartStyle" Target="style26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building_reflectance_sens!$P$74</c:f>
              <c:strCache>
                <c:ptCount val="1"/>
                <c:pt idx="0">
                  <c:v>N</c:v>
                </c:pt>
              </c:strCache>
            </c:strRef>
          </c:tx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building_reflectance_sens!$Q$73:$U$73</c:f>
              <c:numCache>
                <c:formatCode>0%</c:formatCode>
                <c:ptCount val="5"/>
                <c:pt idx="0">
                  <c:v>0.1</c:v>
                </c:pt>
                <c:pt idx="1">
                  <c:v>0.3</c:v>
                </c:pt>
                <c:pt idx="2">
                  <c:v>0.5</c:v>
                </c:pt>
                <c:pt idx="3">
                  <c:v>0.7</c:v>
                </c:pt>
                <c:pt idx="4">
                  <c:v>0.9</c:v>
                </c:pt>
              </c:numCache>
            </c:numRef>
          </c:cat>
          <c:val>
            <c:numRef>
              <c:f>building_reflectance_sens!$Q$74:$U$74</c:f>
              <c:numCache>
                <c:formatCode>0%</c:formatCode>
                <c:ptCount val="5"/>
                <c:pt idx="0">
                  <c:v>1</c:v>
                </c:pt>
                <c:pt idx="1">
                  <c:v>1.4006528865116703</c:v>
                </c:pt>
                <c:pt idx="2">
                  <c:v>2.0325857613359974</c:v>
                </c:pt>
                <c:pt idx="3">
                  <c:v>3.0477595942048281</c:v>
                </c:pt>
                <c:pt idx="4">
                  <c:v>4.7196170061619389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983-4574-B0B6-530FD24D56F6}"/>
            </c:ext>
          </c:extLst>
        </c:ser>
        <c:ser>
          <c:idx val="1"/>
          <c:order val="1"/>
          <c:tx>
            <c:strRef>
              <c:f>building_reflectance_sens!$P$75</c:f>
              <c:strCache>
                <c:ptCount val="1"/>
                <c:pt idx="0">
                  <c:v>NE</c:v>
                </c:pt>
              </c:strCache>
            </c:strRef>
          </c:tx>
          <c:spPr>
            <a:ln w="1270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building_reflectance_sens!$Q$73:$U$73</c:f>
              <c:numCache>
                <c:formatCode>0%</c:formatCode>
                <c:ptCount val="5"/>
                <c:pt idx="0">
                  <c:v>0.1</c:v>
                </c:pt>
                <c:pt idx="1">
                  <c:v>0.3</c:v>
                </c:pt>
                <c:pt idx="2">
                  <c:v>0.5</c:v>
                </c:pt>
                <c:pt idx="3">
                  <c:v>0.7</c:v>
                </c:pt>
                <c:pt idx="4">
                  <c:v>0.9</c:v>
                </c:pt>
              </c:numCache>
            </c:numRef>
          </c:cat>
          <c:val>
            <c:numRef>
              <c:f>building_reflectance_sens!$Q$75:$U$75</c:f>
              <c:numCache>
                <c:formatCode>0%</c:formatCode>
                <c:ptCount val="5"/>
                <c:pt idx="0">
                  <c:v>1</c:v>
                </c:pt>
                <c:pt idx="1">
                  <c:v>1.2551442307692307</c:v>
                </c:pt>
                <c:pt idx="2">
                  <c:v>1.6237499999999998</c:v>
                </c:pt>
                <c:pt idx="3">
                  <c:v>2.1533173076923076</c:v>
                </c:pt>
                <c:pt idx="4">
                  <c:v>2.9610576923076919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983-4574-B0B6-530FD24D56F6}"/>
            </c:ext>
          </c:extLst>
        </c:ser>
        <c:ser>
          <c:idx val="2"/>
          <c:order val="2"/>
          <c:tx>
            <c:strRef>
              <c:f>building_reflectance_sens!$P$76</c:f>
              <c:strCache>
                <c:ptCount val="1"/>
                <c:pt idx="0">
                  <c:v>E</c:v>
                </c:pt>
              </c:strCache>
            </c:strRef>
          </c:tx>
          <c:spPr>
            <a:ln w="12700" cap="rnd">
              <a:solidFill>
                <a:schemeClr val="accent5"/>
              </a:solidFill>
              <a:prstDash val="dashDot"/>
              <a:round/>
            </a:ln>
            <a:effectLst/>
          </c:spPr>
          <c:marker>
            <c:symbol val="none"/>
          </c:marker>
          <c:cat>
            <c:numRef>
              <c:f>building_reflectance_sens!$Q$73:$U$73</c:f>
              <c:numCache>
                <c:formatCode>0%</c:formatCode>
                <c:ptCount val="5"/>
                <c:pt idx="0">
                  <c:v>0.1</c:v>
                </c:pt>
                <c:pt idx="1">
                  <c:v>0.3</c:v>
                </c:pt>
                <c:pt idx="2">
                  <c:v>0.5</c:v>
                </c:pt>
                <c:pt idx="3">
                  <c:v>0.7</c:v>
                </c:pt>
                <c:pt idx="4">
                  <c:v>0.9</c:v>
                </c:pt>
              </c:numCache>
            </c:numRef>
          </c:cat>
          <c:val>
            <c:numRef>
              <c:f>building_reflectance_sens!$Q$76:$U$76</c:f>
              <c:numCache>
                <c:formatCode>0%</c:formatCode>
                <c:ptCount val="5"/>
                <c:pt idx="0">
                  <c:v>1</c:v>
                </c:pt>
                <c:pt idx="1">
                  <c:v>1.1461065967112418</c:v>
                </c:pt>
                <c:pt idx="2">
                  <c:v>1.3670420372384671</c:v>
                </c:pt>
                <c:pt idx="3">
                  <c:v>1.6800818990338473</c:v>
                </c:pt>
                <c:pt idx="4">
                  <c:v>2.1457546868001791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983-4574-B0B6-530FD24D56F6}"/>
            </c:ext>
          </c:extLst>
        </c:ser>
        <c:ser>
          <c:idx val="3"/>
          <c:order val="3"/>
          <c:tx>
            <c:strRef>
              <c:f>building_reflectance_sens!$P$77</c:f>
              <c:strCache>
                <c:ptCount val="1"/>
                <c:pt idx="0">
                  <c:v>SE</c:v>
                </c:pt>
              </c:strCache>
            </c:strRef>
          </c:tx>
          <c:spPr>
            <a:ln w="12700" cap="rnd">
              <a:solidFill>
                <a:schemeClr val="accent1">
                  <a:lumMod val="60000"/>
                </a:schemeClr>
              </a:solidFill>
              <a:prstDash val="dash"/>
              <a:round/>
            </a:ln>
            <a:effectLst/>
          </c:spPr>
          <c:marker>
            <c:symbol val="none"/>
          </c:marker>
          <c:cat>
            <c:numRef>
              <c:f>building_reflectance_sens!$Q$73:$U$73</c:f>
              <c:numCache>
                <c:formatCode>0%</c:formatCode>
                <c:ptCount val="5"/>
                <c:pt idx="0">
                  <c:v>0.1</c:v>
                </c:pt>
                <c:pt idx="1">
                  <c:v>0.3</c:v>
                </c:pt>
                <c:pt idx="2">
                  <c:v>0.5</c:v>
                </c:pt>
                <c:pt idx="3">
                  <c:v>0.7</c:v>
                </c:pt>
                <c:pt idx="4">
                  <c:v>0.9</c:v>
                </c:pt>
              </c:numCache>
            </c:numRef>
          </c:cat>
          <c:val>
            <c:numRef>
              <c:f>building_reflectance_sens!$Q$77:$U$77</c:f>
              <c:numCache>
                <c:formatCode>0%</c:formatCode>
                <c:ptCount val="5"/>
                <c:pt idx="0">
                  <c:v>1</c:v>
                </c:pt>
                <c:pt idx="1">
                  <c:v>1.0810970887056359</c:v>
                </c:pt>
                <c:pt idx="2">
                  <c:v>1.2067823894786398</c:v>
                </c:pt>
                <c:pt idx="3">
                  <c:v>1.3854237854420095</c:v>
                </c:pt>
                <c:pt idx="4">
                  <c:v>1.6562637629656629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4983-4574-B0B6-530FD24D56F6}"/>
            </c:ext>
          </c:extLst>
        </c:ser>
        <c:ser>
          <c:idx val="4"/>
          <c:order val="4"/>
          <c:tx>
            <c:strRef>
              <c:f>building_reflectance_sens!$P$78</c:f>
              <c:strCache>
                <c:ptCount val="1"/>
                <c:pt idx="0">
                  <c:v>S</c:v>
                </c:pt>
              </c:strCache>
            </c:strRef>
          </c:tx>
          <c:spPr>
            <a:ln w="12700" cap="rnd">
              <a:solidFill>
                <a:schemeClr val="accent3">
                  <a:lumMod val="60000"/>
                </a:schemeClr>
              </a:solidFill>
              <a:prstDash val="lgDash"/>
              <a:round/>
            </a:ln>
            <a:effectLst/>
          </c:spPr>
          <c:marker>
            <c:symbol val="none"/>
          </c:marker>
          <c:cat>
            <c:numRef>
              <c:f>building_reflectance_sens!$Q$73:$U$73</c:f>
              <c:numCache>
                <c:formatCode>0%</c:formatCode>
                <c:ptCount val="5"/>
                <c:pt idx="0">
                  <c:v>0.1</c:v>
                </c:pt>
                <c:pt idx="1">
                  <c:v>0.3</c:v>
                </c:pt>
                <c:pt idx="2">
                  <c:v>0.5</c:v>
                </c:pt>
                <c:pt idx="3">
                  <c:v>0.7</c:v>
                </c:pt>
                <c:pt idx="4">
                  <c:v>0.9</c:v>
                </c:pt>
              </c:numCache>
            </c:numRef>
          </c:cat>
          <c:val>
            <c:numRef>
              <c:f>building_reflectance_sens!$Q$78:$U$78</c:f>
              <c:numCache>
                <c:formatCode>0%</c:formatCode>
                <c:ptCount val="5"/>
                <c:pt idx="0">
                  <c:v>1</c:v>
                </c:pt>
                <c:pt idx="1">
                  <c:v>1.1209516691579473</c:v>
                </c:pt>
                <c:pt idx="2">
                  <c:v>1.3331776283009467</c:v>
                </c:pt>
                <c:pt idx="3">
                  <c:v>1.6795279023418039</c:v>
                </c:pt>
                <c:pt idx="4">
                  <c:v>2.2172085201793723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4983-4574-B0B6-530FD24D56F6}"/>
            </c:ext>
          </c:extLst>
        </c:ser>
        <c:ser>
          <c:idx val="5"/>
          <c:order val="5"/>
          <c:tx>
            <c:strRef>
              <c:f>building_reflectance_sens!$P$79</c:f>
              <c:strCache>
                <c:ptCount val="1"/>
                <c:pt idx="0">
                  <c:v>SW</c:v>
                </c:pt>
              </c:strCache>
            </c:strRef>
          </c:tx>
          <c:spPr>
            <a:ln w="12700" cap="rnd">
              <a:solidFill>
                <a:schemeClr val="accent5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building_reflectance_sens!$Q$73:$U$73</c:f>
              <c:numCache>
                <c:formatCode>0%</c:formatCode>
                <c:ptCount val="5"/>
                <c:pt idx="0">
                  <c:v>0.1</c:v>
                </c:pt>
                <c:pt idx="1">
                  <c:v>0.3</c:v>
                </c:pt>
                <c:pt idx="2">
                  <c:v>0.5</c:v>
                </c:pt>
                <c:pt idx="3">
                  <c:v>0.7</c:v>
                </c:pt>
                <c:pt idx="4">
                  <c:v>0.9</c:v>
                </c:pt>
              </c:numCache>
            </c:numRef>
          </c:cat>
          <c:val>
            <c:numRef>
              <c:f>building_reflectance_sens!$Q$79:$U$79</c:f>
              <c:numCache>
                <c:formatCode>0%</c:formatCode>
                <c:ptCount val="5"/>
                <c:pt idx="0">
                  <c:v>1</c:v>
                </c:pt>
                <c:pt idx="1">
                  <c:v>1.1104245940549298</c:v>
                </c:pt>
                <c:pt idx="2">
                  <c:v>1.2810722224315263</c:v>
                </c:pt>
                <c:pt idx="3">
                  <c:v>1.537109595750292</c:v>
                </c:pt>
                <c:pt idx="4">
                  <c:v>1.9240477715405193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4983-4574-B0B6-530FD24D56F6}"/>
            </c:ext>
          </c:extLst>
        </c:ser>
        <c:ser>
          <c:idx val="6"/>
          <c:order val="6"/>
          <c:tx>
            <c:strRef>
              <c:f>building_reflectance_sens!$P$80</c:f>
              <c:strCache>
                <c:ptCount val="1"/>
                <c:pt idx="0">
                  <c:v>W</c:v>
                </c:pt>
              </c:strCache>
            </c:strRef>
          </c:tx>
          <c:spPr>
            <a:ln w="12700" cap="rnd">
              <a:solidFill>
                <a:schemeClr val="accent1">
                  <a:lumMod val="80000"/>
                  <a:lumOff val="20000"/>
                </a:schemeClr>
              </a:solidFill>
              <a:prstDash val="lgDash"/>
              <a:round/>
            </a:ln>
            <a:effectLst/>
          </c:spPr>
          <c:marker>
            <c:symbol val="none"/>
          </c:marker>
          <c:cat>
            <c:numRef>
              <c:f>building_reflectance_sens!$Q$73:$U$73</c:f>
              <c:numCache>
                <c:formatCode>0%</c:formatCode>
                <c:ptCount val="5"/>
                <c:pt idx="0">
                  <c:v>0.1</c:v>
                </c:pt>
                <c:pt idx="1">
                  <c:v>0.3</c:v>
                </c:pt>
                <c:pt idx="2">
                  <c:v>0.5</c:v>
                </c:pt>
                <c:pt idx="3">
                  <c:v>0.7</c:v>
                </c:pt>
                <c:pt idx="4">
                  <c:v>0.9</c:v>
                </c:pt>
              </c:numCache>
            </c:numRef>
          </c:cat>
          <c:val>
            <c:numRef>
              <c:f>building_reflectance_sens!$Q$80:$U$80</c:f>
              <c:numCache>
                <c:formatCode>0%</c:formatCode>
                <c:ptCount val="5"/>
                <c:pt idx="0">
                  <c:v>1</c:v>
                </c:pt>
                <c:pt idx="1">
                  <c:v>1.1310076041600476</c:v>
                </c:pt>
                <c:pt idx="2">
                  <c:v>1.307470716570291</c:v>
                </c:pt>
                <c:pt idx="3">
                  <c:v>1.5591069877782722</c:v>
                </c:pt>
                <c:pt idx="4">
                  <c:v>1.9203999068013813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4983-4574-B0B6-530FD24D56F6}"/>
            </c:ext>
          </c:extLst>
        </c:ser>
        <c:ser>
          <c:idx val="7"/>
          <c:order val="7"/>
          <c:tx>
            <c:strRef>
              <c:f>building_reflectance_sens!$P$81</c:f>
              <c:strCache>
                <c:ptCount val="1"/>
                <c:pt idx="0">
                  <c:v>NW</c:v>
                </c:pt>
              </c:strCache>
            </c:strRef>
          </c:tx>
          <c:spPr>
            <a:ln w="12700" cap="rnd" cmpd="sng">
              <a:solidFill>
                <a:schemeClr val="accent3">
                  <a:lumMod val="80000"/>
                  <a:lumOff val="20000"/>
                </a:schemeClr>
              </a:solidFill>
              <a:prstDash val="dash"/>
              <a:round/>
            </a:ln>
            <a:effectLst/>
          </c:spPr>
          <c:marker>
            <c:symbol val="none"/>
          </c:marker>
          <c:cat>
            <c:numRef>
              <c:f>building_reflectance_sens!$Q$73:$U$73</c:f>
              <c:numCache>
                <c:formatCode>0%</c:formatCode>
                <c:ptCount val="5"/>
                <c:pt idx="0">
                  <c:v>0.1</c:v>
                </c:pt>
                <c:pt idx="1">
                  <c:v>0.3</c:v>
                </c:pt>
                <c:pt idx="2">
                  <c:v>0.5</c:v>
                </c:pt>
                <c:pt idx="3">
                  <c:v>0.7</c:v>
                </c:pt>
                <c:pt idx="4">
                  <c:v>0.9</c:v>
                </c:pt>
              </c:numCache>
            </c:numRef>
          </c:cat>
          <c:val>
            <c:numRef>
              <c:f>building_reflectance_sens!$Q$81:$U$81</c:f>
              <c:numCache>
                <c:formatCode>0%</c:formatCode>
                <c:ptCount val="5"/>
                <c:pt idx="0">
                  <c:v>1</c:v>
                </c:pt>
                <c:pt idx="1">
                  <c:v>1.1842881117612372</c:v>
                </c:pt>
                <c:pt idx="2">
                  <c:v>1.4764367034063592</c:v>
                </c:pt>
                <c:pt idx="3">
                  <c:v>1.9540980632285572</c:v>
                </c:pt>
                <c:pt idx="4">
                  <c:v>2.7232276500204109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4983-4574-B0B6-530FD24D56F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dropLines>
          <c:spPr>
            <a:ln w="9525" cap="flat" cmpd="sng" algn="ctr">
              <a:solidFill>
                <a:schemeClr val="tx1">
                  <a:lumMod val="35000"/>
                  <a:lumOff val="65000"/>
                </a:schemeClr>
              </a:solidFill>
              <a:round/>
            </a:ln>
            <a:effectLst/>
          </c:spPr>
        </c:dropLines>
        <c:smooth val="0"/>
        <c:axId val="1594662159"/>
        <c:axId val="1594654959"/>
      </c:lineChart>
      <c:catAx>
        <c:axId val="1594662159"/>
        <c:scaling>
          <c:orientation val="minMax"/>
        </c:scaling>
        <c:delete val="0"/>
        <c:axPos val="b"/>
        <c:numFmt formatCode="0%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noFill/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94654959"/>
        <c:crosses val="autoZero"/>
        <c:auto val="1"/>
        <c:lblAlgn val="ctr"/>
        <c:lblOffset val="100"/>
        <c:noMultiLvlLbl val="0"/>
      </c:catAx>
      <c:valAx>
        <c:axId val="1594654959"/>
        <c:scaling>
          <c:orientation val="minMax"/>
          <c:max val="5"/>
          <c:min val="0.5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7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9466215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918617577537074"/>
          <c:y val="6.8137579967766093E-2"/>
          <c:w val="0.85646300672680964"/>
          <c:h val="0.65273226330506962"/>
        </c:manualLayout>
      </c:layout>
      <c:lineChart>
        <c:grouping val="standard"/>
        <c:varyColors val="0"/>
        <c:ser>
          <c:idx val="0"/>
          <c:order val="0"/>
          <c:tx>
            <c:strRef>
              <c:f>ground_reflectance_sens!$W$74</c:f>
              <c:strCache>
                <c:ptCount val="1"/>
                <c:pt idx="0">
                  <c:v>N</c:v>
                </c:pt>
              </c:strCache>
            </c:strRef>
          </c:tx>
          <c:spPr>
            <a:ln w="127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ground_reflectance_sens!$X$73:$AB$73</c:f>
              <c:numCache>
                <c:formatCode>0%</c:formatCode>
                <c:ptCount val="5"/>
                <c:pt idx="0">
                  <c:v>0.1</c:v>
                </c:pt>
                <c:pt idx="1">
                  <c:v>0.3</c:v>
                </c:pt>
                <c:pt idx="2">
                  <c:v>0.5</c:v>
                </c:pt>
                <c:pt idx="3">
                  <c:v>0.7</c:v>
                </c:pt>
                <c:pt idx="4">
                  <c:v>0.9</c:v>
                </c:pt>
              </c:numCache>
            </c:numRef>
          </c:cat>
          <c:val>
            <c:numRef>
              <c:f>ground_reflectance_sens!$X$74:$AB$74</c:f>
              <c:numCache>
                <c:formatCode>0%</c:formatCode>
                <c:ptCount val="5"/>
                <c:pt idx="0">
                  <c:v>1</c:v>
                </c:pt>
                <c:pt idx="1">
                  <c:v>1.0155768355214545</c:v>
                </c:pt>
                <c:pt idx="2">
                  <c:v>1.0546570036049889</c:v>
                </c:pt>
                <c:pt idx="3">
                  <c:v>1.0578962688739448</c:v>
                </c:pt>
                <c:pt idx="4">
                  <c:v>1.1404527507631679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089-430D-B5F1-66978D18FFE4}"/>
            </c:ext>
          </c:extLst>
        </c:ser>
        <c:ser>
          <c:idx val="1"/>
          <c:order val="1"/>
          <c:tx>
            <c:strRef>
              <c:f>ground_reflectance_sens!$W$75</c:f>
              <c:strCache>
                <c:ptCount val="1"/>
                <c:pt idx="0">
                  <c:v>NE</c:v>
                </c:pt>
              </c:strCache>
            </c:strRef>
          </c:tx>
          <c:spPr>
            <a:ln w="12700" cap="rnd">
              <a:solidFill>
                <a:schemeClr val="bg2">
                  <a:lumMod val="5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ground_reflectance_sens!$X$73:$AB$73</c:f>
              <c:numCache>
                <c:formatCode>0%</c:formatCode>
                <c:ptCount val="5"/>
                <c:pt idx="0">
                  <c:v>0.1</c:v>
                </c:pt>
                <c:pt idx="1">
                  <c:v>0.3</c:v>
                </c:pt>
                <c:pt idx="2">
                  <c:v>0.5</c:v>
                </c:pt>
                <c:pt idx="3">
                  <c:v>0.7</c:v>
                </c:pt>
                <c:pt idx="4">
                  <c:v>0.9</c:v>
                </c:pt>
              </c:numCache>
            </c:numRef>
          </c:cat>
          <c:val>
            <c:numRef>
              <c:f>ground_reflectance_sens!$X$75:$AB$75</c:f>
              <c:numCache>
                <c:formatCode>0%</c:formatCode>
                <c:ptCount val="5"/>
                <c:pt idx="0">
                  <c:v>1</c:v>
                </c:pt>
                <c:pt idx="1">
                  <c:v>1.0093050275685649</c:v>
                </c:pt>
                <c:pt idx="2">
                  <c:v>1.0256015654460402</c:v>
                </c:pt>
                <c:pt idx="3">
                  <c:v>1.0370808236257334</c:v>
                </c:pt>
                <c:pt idx="4">
                  <c:v>1.0664397313466303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089-430D-B5F1-66978D18FFE4}"/>
            </c:ext>
          </c:extLst>
        </c:ser>
        <c:ser>
          <c:idx val="2"/>
          <c:order val="2"/>
          <c:tx>
            <c:strRef>
              <c:f>ground_reflectance_sens!$W$76</c:f>
              <c:strCache>
                <c:ptCount val="1"/>
                <c:pt idx="0">
                  <c:v>E</c:v>
                </c:pt>
              </c:strCache>
            </c:strRef>
          </c:tx>
          <c:spPr>
            <a:ln w="12700" cap="rnd">
              <a:solidFill>
                <a:schemeClr val="accent4">
                  <a:lumMod val="60000"/>
                  <a:lumOff val="40000"/>
                </a:schemeClr>
              </a:solidFill>
              <a:prstDash val="dashDot"/>
              <a:round/>
            </a:ln>
            <a:effectLst/>
          </c:spPr>
          <c:marker>
            <c:symbol val="none"/>
          </c:marker>
          <c:cat>
            <c:numRef>
              <c:f>ground_reflectance_sens!$X$73:$AB$73</c:f>
              <c:numCache>
                <c:formatCode>0%</c:formatCode>
                <c:ptCount val="5"/>
                <c:pt idx="0">
                  <c:v>0.1</c:v>
                </c:pt>
                <c:pt idx="1">
                  <c:v>0.3</c:v>
                </c:pt>
                <c:pt idx="2">
                  <c:v>0.5</c:v>
                </c:pt>
                <c:pt idx="3">
                  <c:v>0.7</c:v>
                </c:pt>
                <c:pt idx="4">
                  <c:v>0.9</c:v>
                </c:pt>
              </c:numCache>
            </c:numRef>
          </c:cat>
          <c:val>
            <c:numRef>
              <c:f>ground_reflectance_sens!$X$76:$AB$76</c:f>
              <c:numCache>
                <c:formatCode>0%</c:formatCode>
                <c:ptCount val="5"/>
                <c:pt idx="0">
                  <c:v>1</c:v>
                </c:pt>
                <c:pt idx="1">
                  <c:v>1.0183173923128352</c:v>
                </c:pt>
                <c:pt idx="2">
                  <c:v>1.0409600087323136</c:v>
                </c:pt>
                <c:pt idx="3">
                  <c:v>1.0640187744743557</c:v>
                </c:pt>
                <c:pt idx="4">
                  <c:v>1.0669318197323001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089-430D-B5F1-66978D18FFE4}"/>
            </c:ext>
          </c:extLst>
        </c:ser>
        <c:ser>
          <c:idx val="3"/>
          <c:order val="3"/>
          <c:tx>
            <c:strRef>
              <c:f>ground_reflectance_sens!$W$77</c:f>
              <c:strCache>
                <c:ptCount val="1"/>
                <c:pt idx="0">
                  <c:v>SE</c:v>
                </c:pt>
              </c:strCache>
            </c:strRef>
          </c:tx>
          <c:spPr>
            <a:ln w="12700" cap="rnd">
              <a:solidFill>
                <a:schemeClr val="accent2">
                  <a:lumMod val="75000"/>
                </a:schemeClr>
              </a:solidFill>
              <a:prstDash val="dash"/>
              <a:round/>
            </a:ln>
            <a:effectLst/>
          </c:spPr>
          <c:marker>
            <c:symbol val="none"/>
          </c:marker>
          <c:cat>
            <c:numRef>
              <c:f>ground_reflectance_sens!$X$73:$AB$73</c:f>
              <c:numCache>
                <c:formatCode>0%</c:formatCode>
                <c:ptCount val="5"/>
                <c:pt idx="0">
                  <c:v>0.1</c:v>
                </c:pt>
                <c:pt idx="1">
                  <c:v>0.3</c:v>
                </c:pt>
                <c:pt idx="2">
                  <c:v>0.5</c:v>
                </c:pt>
                <c:pt idx="3">
                  <c:v>0.7</c:v>
                </c:pt>
                <c:pt idx="4">
                  <c:v>0.9</c:v>
                </c:pt>
              </c:numCache>
            </c:numRef>
          </c:cat>
          <c:val>
            <c:numRef>
              <c:f>ground_reflectance_sens!$X$77:$AB$77</c:f>
              <c:numCache>
                <c:formatCode>0%</c:formatCode>
                <c:ptCount val="5"/>
                <c:pt idx="0">
                  <c:v>1</c:v>
                </c:pt>
                <c:pt idx="1">
                  <c:v>1.0169878453381289</c:v>
                </c:pt>
                <c:pt idx="2">
                  <c:v>1.021623360515953</c:v>
                </c:pt>
                <c:pt idx="3">
                  <c:v>1.0353089826672042</c:v>
                </c:pt>
                <c:pt idx="4">
                  <c:v>1.0400413940653002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5089-430D-B5F1-66978D18FFE4}"/>
            </c:ext>
          </c:extLst>
        </c:ser>
        <c:ser>
          <c:idx val="4"/>
          <c:order val="4"/>
          <c:tx>
            <c:strRef>
              <c:f>ground_reflectance_sens!$W$78</c:f>
              <c:strCache>
                <c:ptCount val="1"/>
                <c:pt idx="0">
                  <c:v>S</c:v>
                </c:pt>
              </c:strCache>
            </c:strRef>
          </c:tx>
          <c:spPr>
            <a:ln w="12700" cap="rnd">
              <a:solidFill>
                <a:schemeClr val="bg2">
                  <a:lumMod val="50000"/>
                </a:schemeClr>
              </a:solidFill>
              <a:prstDash val="lgDash"/>
              <a:round/>
            </a:ln>
            <a:effectLst/>
          </c:spPr>
          <c:marker>
            <c:symbol val="none"/>
          </c:marker>
          <c:cat>
            <c:numRef>
              <c:f>ground_reflectance_sens!$X$73:$AB$73</c:f>
              <c:numCache>
                <c:formatCode>0%</c:formatCode>
                <c:ptCount val="5"/>
                <c:pt idx="0">
                  <c:v>0.1</c:v>
                </c:pt>
                <c:pt idx="1">
                  <c:v>0.3</c:v>
                </c:pt>
                <c:pt idx="2">
                  <c:v>0.5</c:v>
                </c:pt>
                <c:pt idx="3">
                  <c:v>0.7</c:v>
                </c:pt>
                <c:pt idx="4">
                  <c:v>0.9</c:v>
                </c:pt>
              </c:numCache>
            </c:numRef>
          </c:cat>
          <c:val>
            <c:numRef>
              <c:f>ground_reflectance_sens!$X$78:$AB$78</c:f>
              <c:numCache>
                <c:formatCode>0%</c:formatCode>
                <c:ptCount val="5"/>
                <c:pt idx="0">
                  <c:v>1</c:v>
                </c:pt>
                <c:pt idx="1">
                  <c:v>1.0117992639082214</c:v>
                </c:pt>
                <c:pt idx="2">
                  <c:v>1.0609628635258104</c:v>
                </c:pt>
                <c:pt idx="3">
                  <c:v>1.1151889516884044</c:v>
                </c:pt>
                <c:pt idx="4">
                  <c:v>1.1321943559692287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5089-430D-B5F1-66978D18FFE4}"/>
            </c:ext>
          </c:extLst>
        </c:ser>
        <c:ser>
          <c:idx val="5"/>
          <c:order val="5"/>
          <c:tx>
            <c:strRef>
              <c:f>ground_reflectance_sens!$W$79</c:f>
              <c:strCache>
                <c:ptCount val="1"/>
                <c:pt idx="0">
                  <c:v>SW</c:v>
                </c:pt>
              </c:strCache>
            </c:strRef>
          </c:tx>
          <c:spPr>
            <a:ln w="12700" cap="rnd">
              <a:solidFill>
                <a:schemeClr val="accent4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ground_reflectance_sens!$X$73:$AB$73</c:f>
              <c:numCache>
                <c:formatCode>0%</c:formatCode>
                <c:ptCount val="5"/>
                <c:pt idx="0">
                  <c:v>0.1</c:v>
                </c:pt>
                <c:pt idx="1">
                  <c:v>0.3</c:v>
                </c:pt>
                <c:pt idx="2">
                  <c:v>0.5</c:v>
                </c:pt>
                <c:pt idx="3">
                  <c:v>0.7</c:v>
                </c:pt>
                <c:pt idx="4">
                  <c:v>0.9</c:v>
                </c:pt>
              </c:numCache>
            </c:numRef>
          </c:cat>
          <c:val>
            <c:numRef>
              <c:f>ground_reflectance_sens!$X$79:$AB$79</c:f>
              <c:numCache>
                <c:formatCode>0%</c:formatCode>
                <c:ptCount val="5"/>
                <c:pt idx="0">
                  <c:v>1</c:v>
                </c:pt>
                <c:pt idx="1">
                  <c:v>1.0133044683137824</c:v>
                </c:pt>
                <c:pt idx="2">
                  <c:v>1.0319762542164745</c:v>
                </c:pt>
                <c:pt idx="3">
                  <c:v>1.0224718117323608</c:v>
                </c:pt>
                <c:pt idx="4">
                  <c:v>1.0556541801378605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5089-430D-B5F1-66978D18FFE4}"/>
            </c:ext>
          </c:extLst>
        </c:ser>
        <c:ser>
          <c:idx val="6"/>
          <c:order val="6"/>
          <c:tx>
            <c:strRef>
              <c:f>ground_reflectance_sens!$W$80</c:f>
              <c:strCache>
                <c:ptCount val="1"/>
                <c:pt idx="0">
                  <c:v>W</c:v>
                </c:pt>
              </c:strCache>
            </c:strRef>
          </c:tx>
          <c:spPr>
            <a:ln w="12700" cap="rnd">
              <a:solidFill>
                <a:schemeClr val="accent2"/>
              </a:solidFill>
              <a:prstDash val="lgDash"/>
              <a:round/>
            </a:ln>
            <a:effectLst/>
          </c:spPr>
          <c:marker>
            <c:symbol val="none"/>
          </c:marker>
          <c:cat>
            <c:numRef>
              <c:f>ground_reflectance_sens!$X$73:$AB$73</c:f>
              <c:numCache>
                <c:formatCode>0%</c:formatCode>
                <c:ptCount val="5"/>
                <c:pt idx="0">
                  <c:v>0.1</c:v>
                </c:pt>
                <c:pt idx="1">
                  <c:v>0.3</c:v>
                </c:pt>
                <c:pt idx="2">
                  <c:v>0.5</c:v>
                </c:pt>
                <c:pt idx="3">
                  <c:v>0.7</c:v>
                </c:pt>
                <c:pt idx="4">
                  <c:v>0.9</c:v>
                </c:pt>
              </c:numCache>
            </c:numRef>
          </c:cat>
          <c:val>
            <c:numRef>
              <c:f>ground_reflectance_sens!$X$80:$AB$80</c:f>
              <c:numCache>
                <c:formatCode>0%</c:formatCode>
                <c:ptCount val="5"/>
                <c:pt idx="0">
                  <c:v>1</c:v>
                </c:pt>
                <c:pt idx="1">
                  <c:v>1.0164682156370302</c:v>
                </c:pt>
                <c:pt idx="2">
                  <c:v>1.041465035080362</c:v>
                </c:pt>
                <c:pt idx="3">
                  <c:v>1.0364656711916957</c:v>
                </c:pt>
                <c:pt idx="4">
                  <c:v>1.0628595796010876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5089-430D-B5F1-66978D18FFE4}"/>
            </c:ext>
          </c:extLst>
        </c:ser>
        <c:ser>
          <c:idx val="7"/>
          <c:order val="7"/>
          <c:tx>
            <c:strRef>
              <c:f>ground_reflectance_sens!$W$81</c:f>
              <c:strCache>
                <c:ptCount val="1"/>
                <c:pt idx="0">
                  <c:v>NW</c:v>
                </c:pt>
              </c:strCache>
            </c:strRef>
          </c:tx>
          <c:spPr>
            <a:ln w="12700" cap="rnd">
              <a:solidFill>
                <a:schemeClr val="accent4">
                  <a:lumMod val="60000"/>
                  <a:lumOff val="40000"/>
                </a:schemeClr>
              </a:solidFill>
              <a:prstDash val="dash"/>
              <a:round/>
            </a:ln>
            <a:effectLst/>
          </c:spPr>
          <c:marker>
            <c:symbol val="none"/>
          </c:marker>
          <c:cat>
            <c:numRef>
              <c:f>ground_reflectance_sens!$X$73:$AB$73</c:f>
              <c:numCache>
                <c:formatCode>0%</c:formatCode>
                <c:ptCount val="5"/>
                <c:pt idx="0">
                  <c:v>0.1</c:v>
                </c:pt>
                <c:pt idx="1">
                  <c:v>0.3</c:v>
                </c:pt>
                <c:pt idx="2">
                  <c:v>0.5</c:v>
                </c:pt>
                <c:pt idx="3">
                  <c:v>0.7</c:v>
                </c:pt>
                <c:pt idx="4">
                  <c:v>0.9</c:v>
                </c:pt>
              </c:numCache>
            </c:numRef>
          </c:cat>
          <c:val>
            <c:numRef>
              <c:f>ground_reflectance_sens!$X$81:$AB$81</c:f>
              <c:numCache>
                <c:formatCode>0%</c:formatCode>
                <c:ptCount val="5"/>
                <c:pt idx="0">
                  <c:v>1</c:v>
                </c:pt>
                <c:pt idx="1">
                  <c:v>1.0068572465353562</c:v>
                </c:pt>
                <c:pt idx="2">
                  <c:v>1.0204063118686397</c:v>
                </c:pt>
                <c:pt idx="3">
                  <c:v>1.0366235665152914</c:v>
                </c:pt>
                <c:pt idx="4">
                  <c:v>1.0260148458053395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5089-430D-B5F1-66978D18FFE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dropLines>
          <c:spPr>
            <a:ln w="9525" cap="flat" cmpd="sng" algn="ctr">
              <a:solidFill>
                <a:schemeClr val="tx1">
                  <a:lumMod val="35000"/>
                  <a:lumOff val="65000"/>
                </a:schemeClr>
              </a:solidFill>
              <a:round/>
            </a:ln>
            <a:effectLst/>
          </c:spPr>
        </c:dropLines>
        <c:smooth val="0"/>
        <c:axId val="191125839"/>
        <c:axId val="191126319"/>
      </c:lineChart>
      <c:catAx>
        <c:axId val="191125839"/>
        <c:scaling>
          <c:orientation val="minMax"/>
        </c:scaling>
        <c:delete val="0"/>
        <c:axPos val="b"/>
        <c:numFmt formatCode="0%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1126319"/>
        <c:crosses val="autoZero"/>
        <c:auto val="1"/>
        <c:lblAlgn val="ctr"/>
        <c:lblOffset val="100"/>
        <c:noMultiLvlLbl val="0"/>
      </c:catAx>
      <c:valAx>
        <c:axId val="191126319"/>
        <c:scaling>
          <c:orientation val="minMax"/>
          <c:max val="1.2"/>
          <c:min val="0.95000000000000007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112583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ground_reflectance_sens!$W$85</c:f>
              <c:strCache>
                <c:ptCount val="1"/>
                <c:pt idx="0">
                  <c:v>N</c:v>
                </c:pt>
              </c:strCache>
            </c:strRef>
          </c:tx>
          <c:spPr>
            <a:ln w="127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ground_reflectance_sens!$X$84:$AB$84</c:f>
              <c:numCache>
                <c:formatCode>0%</c:formatCode>
                <c:ptCount val="5"/>
                <c:pt idx="0">
                  <c:v>0.1</c:v>
                </c:pt>
                <c:pt idx="1">
                  <c:v>0.3</c:v>
                </c:pt>
                <c:pt idx="2">
                  <c:v>0.5</c:v>
                </c:pt>
                <c:pt idx="3">
                  <c:v>0.7</c:v>
                </c:pt>
                <c:pt idx="4">
                  <c:v>0.9</c:v>
                </c:pt>
              </c:numCache>
            </c:numRef>
          </c:cat>
          <c:val>
            <c:numRef>
              <c:f>ground_reflectance_sens!$X$85:$AB$85</c:f>
              <c:numCache>
                <c:formatCode>0%</c:formatCode>
                <c:ptCount val="5"/>
                <c:pt idx="0">
                  <c:v>1</c:v>
                </c:pt>
                <c:pt idx="1">
                  <c:v>1.0040052357599996</c:v>
                </c:pt>
                <c:pt idx="2">
                  <c:v>0.99620789425534184</c:v>
                </c:pt>
                <c:pt idx="3">
                  <c:v>0.99605307339514104</c:v>
                </c:pt>
                <c:pt idx="4">
                  <c:v>1.0006695499538554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054-48CB-AA1A-06D41058F8A1}"/>
            </c:ext>
          </c:extLst>
        </c:ser>
        <c:ser>
          <c:idx val="1"/>
          <c:order val="1"/>
          <c:tx>
            <c:strRef>
              <c:f>ground_reflectance_sens!$W$86</c:f>
              <c:strCache>
                <c:ptCount val="1"/>
                <c:pt idx="0">
                  <c:v>NE</c:v>
                </c:pt>
              </c:strCache>
            </c:strRef>
          </c:tx>
          <c:spPr>
            <a:ln w="12700" cap="rnd">
              <a:solidFill>
                <a:schemeClr val="bg2">
                  <a:lumMod val="5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ground_reflectance_sens!$X$84:$AB$84</c:f>
              <c:numCache>
                <c:formatCode>0%</c:formatCode>
                <c:ptCount val="5"/>
                <c:pt idx="0">
                  <c:v>0.1</c:v>
                </c:pt>
                <c:pt idx="1">
                  <c:v>0.3</c:v>
                </c:pt>
                <c:pt idx="2">
                  <c:v>0.5</c:v>
                </c:pt>
                <c:pt idx="3">
                  <c:v>0.7</c:v>
                </c:pt>
                <c:pt idx="4">
                  <c:v>0.9</c:v>
                </c:pt>
              </c:numCache>
            </c:numRef>
          </c:cat>
          <c:val>
            <c:numRef>
              <c:f>ground_reflectance_sens!$X$86:$AB$86</c:f>
              <c:numCache>
                <c:formatCode>0%</c:formatCode>
                <c:ptCount val="5"/>
                <c:pt idx="0">
                  <c:v>1</c:v>
                </c:pt>
                <c:pt idx="1">
                  <c:v>0.99167206636853222</c:v>
                </c:pt>
                <c:pt idx="2">
                  <c:v>0.99708017760593148</c:v>
                </c:pt>
                <c:pt idx="3">
                  <c:v>1.0018788306901349</c:v>
                </c:pt>
                <c:pt idx="4">
                  <c:v>1.0011087092765107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054-48CB-AA1A-06D41058F8A1}"/>
            </c:ext>
          </c:extLst>
        </c:ser>
        <c:ser>
          <c:idx val="2"/>
          <c:order val="2"/>
          <c:tx>
            <c:strRef>
              <c:f>ground_reflectance_sens!$W$87</c:f>
              <c:strCache>
                <c:ptCount val="1"/>
                <c:pt idx="0">
                  <c:v>E</c:v>
                </c:pt>
              </c:strCache>
            </c:strRef>
          </c:tx>
          <c:spPr>
            <a:ln w="12700" cap="rnd">
              <a:solidFill>
                <a:schemeClr val="accent4">
                  <a:lumMod val="60000"/>
                  <a:lumOff val="40000"/>
                </a:schemeClr>
              </a:solidFill>
              <a:prstDash val="dashDot"/>
              <a:round/>
            </a:ln>
            <a:effectLst/>
          </c:spPr>
          <c:marker>
            <c:symbol val="none"/>
          </c:marker>
          <c:cat>
            <c:numRef>
              <c:f>ground_reflectance_sens!$X$84:$AB$84</c:f>
              <c:numCache>
                <c:formatCode>0%</c:formatCode>
                <c:ptCount val="5"/>
                <c:pt idx="0">
                  <c:v>0.1</c:v>
                </c:pt>
                <c:pt idx="1">
                  <c:v>0.3</c:v>
                </c:pt>
                <c:pt idx="2">
                  <c:v>0.5</c:v>
                </c:pt>
                <c:pt idx="3">
                  <c:v>0.7</c:v>
                </c:pt>
                <c:pt idx="4">
                  <c:v>0.9</c:v>
                </c:pt>
              </c:numCache>
            </c:numRef>
          </c:cat>
          <c:val>
            <c:numRef>
              <c:f>ground_reflectance_sens!$X$87:$AB$87</c:f>
              <c:numCache>
                <c:formatCode>0%</c:formatCode>
                <c:ptCount val="5"/>
                <c:pt idx="0">
                  <c:v>1</c:v>
                </c:pt>
                <c:pt idx="1">
                  <c:v>1.0108747590694578</c:v>
                </c:pt>
                <c:pt idx="2">
                  <c:v>1.0196824817322303</c:v>
                </c:pt>
                <c:pt idx="3">
                  <c:v>1.0100613668211127</c:v>
                </c:pt>
                <c:pt idx="4">
                  <c:v>1.0045152665403179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054-48CB-AA1A-06D41058F8A1}"/>
            </c:ext>
          </c:extLst>
        </c:ser>
        <c:ser>
          <c:idx val="3"/>
          <c:order val="3"/>
          <c:tx>
            <c:strRef>
              <c:f>ground_reflectance_sens!$W$88</c:f>
              <c:strCache>
                <c:ptCount val="1"/>
                <c:pt idx="0">
                  <c:v>SE</c:v>
                </c:pt>
              </c:strCache>
            </c:strRef>
          </c:tx>
          <c:spPr>
            <a:ln w="12700" cap="rnd">
              <a:solidFill>
                <a:schemeClr val="accent2">
                  <a:lumMod val="75000"/>
                </a:schemeClr>
              </a:solidFill>
              <a:prstDash val="dash"/>
              <a:round/>
            </a:ln>
            <a:effectLst/>
          </c:spPr>
          <c:marker>
            <c:symbol val="none"/>
          </c:marker>
          <c:cat>
            <c:numRef>
              <c:f>ground_reflectance_sens!$X$84:$AB$84</c:f>
              <c:numCache>
                <c:formatCode>0%</c:formatCode>
                <c:ptCount val="5"/>
                <c:pt idx="0">
                  <c:v>0.1</c:v>
                </c:pt>
                <c:pt idx="1">
                  <c:v>0.3</c:v>
                </c:pt>
                <c:pt idx="2">
                  <c:v>0.5</c:v>
                </c:pt>
                <c:pt idx="3">
                  <c:v>0.7</c:v>
                </c:pt>
                <c:pt idx="4">
                  <c:v>0.9</c:v>
                </c:pt>
              </c:numCache>
            </c:numRef>
          </c:cat>
          <c:val>
            <c:numRef>
              <c:f>ground_reflectance_sens!$X$88:$AB$88</c:f>
              <c:numCache>
                <c:formatCode>0%</c:formatCode>
                <c:ptCount val="5"/>
                <c:pt idx="0">
                  <c:v>1</c:v>
                </c:pt>
                <c:pt idx="1">
                  <c:v>0.99837492351173207</c:v>
                </c:pt>
                <c:pt idx="2">
                  <c:v>0.99680903566899282</c:v>
                </c:pt>
                <c:pt idx="3">
                  <c:v>1.0011245842650469</c:v>
                </c:pt>
                <c:pt idx="4">
                  <c:v>0.99819648715388798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5054-48CB-AA1A-06D41058F8A1}"/>
            </c:ext>
          </c:extLst>
        </c:ser>
        <c:ser>
          <c:idx val="4"/>
          <c:order val="4"/>
          <c:tx>
            <c:strRef>
              <c:f>ground_reflectance_sens!$W$89</c:f>
              <c:strCache>
                <c:ptCount val="1"/>
                <c:pt idx="0">
                  <c:v>S</c:v>
                </c:pt>
              </c:strCache>
            </c:strRef>
          </c:tx>
          <c:spPr>
            <a:ln w="12700" cap="rnd">
              <a:solidFill>
                <a:schemeClr val="bg2">
                  <a:lumMod val="50000"/>
                </a:schemeClr>
              </a:solidFill>
              <a:prstDash val="lgDash"/>
              <a:round/>
            </a:ln>
            <a:effectLst/>
          </c:spPr>
          <c:marker>
            <c:symbol val="none"/>
          </c:marker>
          <c:cat>
            <c:numRef>
              <c:f>ground_reflectance_sens!$X$84:$AB$84</c:f>
              <c:numCache>
                <c:formatCode>0%</c:formatCode>
                <c:ptCount val="5"/>
                <c:pt idx="0">
                  <c:v>0.1</c:v>
                </c:pt>
                <c:pt idx="1">
                  <c:v>0.3</c:v>
                </c:pt>
                <c:pt idx="2">
                  <c:v>0.5</c:v>
                </c:pt>
                <c:pt idx="3">
                  <c:v>0.7</c:v>
                </c:pt>
                <c:pt idx="4">
                  <c:v>0.9</c:v>
                </c:pt>
              </c:numCache>
            </c:numRef>
          </c:cat>
          <c:val>
            <c:numRef>
              <c:f>ground_reflectance_sens!$X$89:$AB$89</c:f>
              <c:numCache>
                <c:formatCode>0%</c:formatCode>
                <c:ptCount val="5"/>
                <c:pt idx="0">
                  <c:v>1</c:v>
                </c:pt>
                <c:pt idx="1">
                  <c:v>0.99821817296658188</c:v>
                </c:pt>
                <c:pt idx="2">
                  <c:v>1.0023083075425112</c:v>
                </c:pt>
                <c:pt idx="3">
                  <c:v>1.0042104531070697</c:v>
                </c:pt>
                <c:pt idx="4">
                  <c:v>1.0098216086518066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5054-48CB-AA1A-06D41058F8A1}"/>
            </c:ext>
          </c:extLst>
        </c:ser>
        <c:ser>
          <c:idx val="5"/>
          <c:order val="5"/>
          <c:tx>
            <c:strRef>
              <c:f>ground_reflectance_sens!$W$90</c:f>
              <c:strCache>
                <c:ptCount val="1"/>
                <c:pt idx="0">
                  <c:v>SW</c:v>
                </c:pt>
              </c:strCache>
            </c:strRef>
          </c:tx>
          <c:spPr>
            <a:ln w="12700" cap="rnd">
              <a:solidFill>
                <a:schemeClr val="accent4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ground_reflectance_sens!$X$84:$AB$84</c:f>
              <c:numCache>
                <c:formatCode>0%</c:formatCode>
                <c:ptCount val="5"/>
                <c:pt idx="0">
                  <c:v>0.1</c:v>
                </c:pt>
                <c:pt idx="1">
                  <c:v>0.3</c:v>
                </c:pt>
                <c:pt idx="2">
                  <c:v>0.5</c:v>
                </c:pt>
                <c:pt idx="3">
                  <c:v>0.7</c:v>
                </c:pt>
                <c:pt idx="4">
                  <c:v>0.9</c:v>
                </c:pt>
              </c:numCache>
            </c:numRef>
          </c:cat>
          <c:val>
            <c:numRef>
              <c:f>ground_reflectance_sens!$X$90:$AB$90</c:f>
              <c:numCache>
                <c:formatCode>0%</c:formatCode>
                <c:ptCount val="5"/>
                <c:pt idx="0">
                  <c:v>1</c:v>
                </c:pt>
                <c:pt idx="1">
                  <c:v>1.0017384956322719</c:v>
                </c:pt>
                <c:pt idx="2">
                  <c:v>0.99774576680550819</c:v>
                </c:pt>
                <c:pt idx="3">
                  <c:v>1.0044691202134621</c:v>
                </c:pt>
                <c:pt idx="4">
                  <c:v>1.0033286864491167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5054-48CB-AA1A-06D41058F8A1}"/>
            </c:ext>
          </c:extLst>
        </c:ser>
        <c:ser>
          <c:idx val="6"/>
          <c:order val="6"/>
          <c:tx>
            <c:strRef>
              <c:f>ground_reflectance_sens!$W$91</c:f>
              <c:strCache>
                <c:ptCount val="1"/>
                <c:pt idx="0">
                  <c:v>W</c:v>
                </c:pt>
              </c:strCache>
            </c:strRef>
          </c:tx>
          <c:spPr>
            <a:ln w="12700" cap="rnd">
              <a:solidFill>
                <a:schemeClr val="accent2"/>
              </a:solidFill>
              <a:prstDash val="lgDash"/>
              <a:round/>
            </a:ln>
            <a:effectLst/>
          </c:spPr>
          <c:marker>
            <c:symbol val="none"/>
          </c:marker>
          <c:cat>
            <c:numRef>
              <c:f>ground_reflectance_sens!$X$84:$AB$84</c:f>
              <c:numCache>
                <c:formatCode>0%</c:formatCode>
                <c:ptCount val="5"/>
                <c:pt idx="0">
                  <c:v>0.1</c:v>
                </c:pt>
                <c:pt idx="1">
                  <c:v>0.3</c:v>
                </c:pt>
                <c:pt idx="2">
                  <c:v>0.5</c:v>
                </c:pt>
                <c:pt idx="3">
                  <c:v>0.7</c:v>
                </c:pt>
                <c:pt idx="4">
                  <c:v>0.9</c:v>
                </c:pt>
              </c:numCache>
            </c:numRef>
          </c:cat>
          <c:val>
            <c:numRef>
              <c:f>ground_reflectance_sens!$X$91:$AB$91</c:f>
              <c:numCache>
                <c:formatCode>0%</c:formatCode>
                <c:ptCount val="5"/>
                <c:pt idx="0">
                  <c:v>1</c:v>
                </c:pt>
                <c:pt idx="1">
                  <c:v>0.99006817992042107</c:v>
                </c:pt>
                <c:pt idx="2">
                  <c:v>1.0078908888245905</c:v>
                </c:pt>
                <c:pt idx="3">
                  <c:v>1.0001330197820806</c:v>
                </c:pt>
                <c:pt idx="4">
                  <c:v>0.9917877276143241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5054-48CB-AA1A-06D41058F8A1}"/>
            </c:ext>
          </c:extLst>
        </c:ser>
        <c:ser>
          <c:idx val="7"/>
          <c:order val="7"/>
          <c:tx>
            <c:strRef>
              <c:f>ground_reflectance_sens!$W$92</c:f>
              <c:strCache>
                <c:ptCount val="1"/>
                <c:pt idx="0">
                  <c:v>NW</c:v>
                </c:pt>
              </c:strCache>
            </c:strRef>
          </c:tx>
          <c:spPr>
            <a:ln w="12700" cap="rnd">
              <a:solidFill>
                <a:schemeClr val="accent4">
                  <a:lumMod val="60000"/>
                  <a:lumOff val="40000"/>
                </a:schemeClr>
              </a:solidFill>
              <a:prstDash val="dash"/>
              <a:round/>
            </a:ln>
            <a:effectLst/>
          </c:spPr>
          <c:marker>
            <c:symbol val="none"/>
          </c:marker>
          <c:cat>
            <c:numRef>
              <c:f>ground_reflectance_sens!$X$84:$AB$84</c:f>
              <c:numCache>
                <c:formatCode>0%</c:formatCode>
                <c:ptCount val="5"/>
                <c:pt idx="0">
                  <c:v>0.1</c:v>
                </c:pt>
                <c:pt idx="1">
                  <c:v>0.3</c:v>
                </c:pt>
                <c:pt idx="2">
                  <c:v>0.5</c:v>
                </c:pt>
                <c:pt idx="3">
                  <c:v>0.7</c:v>
                </c:pt>
                <c:pt idx="4">
                  <c:v>0.9</c:v>
                </c:pt>
              </c:numCache>
            </c:numRef>
          </c:cat>
          <c:val>
            <c:numRef>
              <c:f>ground_reflectance_sens!$X$92:$AB$92</c:f>
              <c:numCache>
                <c:formatCode>0%</c:formatCode>
                <c:ptCount val="5"/>
                <c:pt idx="0">
                  <c:v>1</c:v>
                </c:pt>
                <c:pt idx="1">
                  <c:v>1.002822772822016</c:v>
                </c:pt>
                <c:pt idx="2">
                  <c:v>0.99594379818401613</c:v>
                </c:pt>
                <c:pt idx="3">
                  <c:v>1.0025497002337993</c:v>
                </c:pt>
                <c:pt idx="4">
                  <c:v>1.0055739535797055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5054-48CB-AA1A-06D41058F8A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dropLines>
          <c:spPr>
            <a:ln w="9525" cap="flat" cmpd="sng" algn="ctr">
              <a:solidFill>
                <a:schemeClr val="tx1">
                  <a:lumMod val="35000"/>
                  <a:lumOff val="65000"/>
                </a:schemeClr>
              </a:solidFill>
              <a:round/>
            </a:ln>
            <a:effectLst/>
          </c:spPr>
        </c:dropLines>
        <c:smooth val="0"/>
        <c:axId val="191121519"/>
        <c:axId val="191121999"/>
      </c:lineChart>
      <c:catAx>
        <c:axId val="191121519"/>
        <c:scaling>
          <c:orientation val="minMax"/>
        </c:scaling>
        <c:delete val="0"/>
        <c:axPos val="b"/>
        <c:numFmt formatCode="0%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1121999"/>
        <c:crosses val="autoZero"/>
        <c:auto val="1"/>
        <c:lblAlgn val="ctr"/>
        <c:lblOffset val="100"/>
        <c:noMultiLvlLbl val="0"/>
      </c:catAx>
      <c:valAx>
        <c:axId val="191121999"/>
        <c:scaling>
          <c:orientation val="minMax"/>
          <c:max val="1.2"/>
          <c:min val="0.95000000000000007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7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112151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978902369372956"/>
          <c:y val="4.9786119259316544E-2"/>
          <c:w val="0.86509062857736252"/>
          <c:h val="0.67209728571209648"/>
        </c:manualLayout>
      </c:layout>
      <c:lineChart>
        <c:grouping val="standard"/>
        <c:varyColors val="0"/>
        <c:ser>
          <c:idx val="0"/>
          <c:order val="0"/>
          <c:tx>
            <c:strRef>
              <c:f>ground_reflectance_sens!$W$96</c:f>
              <c:strCache>
                <c:ptCount val="1"/>
                <c:pt idx="0">
                  <c:v>N</c:v>
                </c:pt>
              </c:strCache>
            </c:strRef>
          </c:tx>
          <c:spPr>
            <a:ln w="127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ground_reflectance_sens!$X$95:$AB$95</c:f>
              <c:numCache>
                <c:formatCode>0%</c:formatCode>
                <c:ptCount val="5"/>
                <c:pt idx="0">
                  <c:v>0.1</c:v>
                </c:pt>
                <c:pt idx="1">
                  <c:v>0.3</c:v>
                </c:pt>
                <c:pt idx="2">
                  <c:v>0.5</c:v>
                </c:pt>
                <c:pt idx="3">
                  <c:v>0.7</c:v>
                </c:pt>
                <c:pt idx="4">
                  <c:v>0.9</c:v>
                </c:pt>
              </c:numCache>
            </c:numRef>
          </c:cat>
          <c:val>
            <c:numRef>
              <c:f>ground_reflectance_sens!$X$96:$AB$96</c:f>
              <c:numCache>
                <c:formatCode>0%</c:formatCode>
                <c:ptCount val="5"/>
                <c:pt idx="0">
                  <c:v>1</c:v>
                </c:pt>
                <c:pt idx="1">
                  <c:v>1.0003281131689963</c:v>
                </c:pt>
                <c:pt idx="2">
                  <c:v>1.0013503118877924</c:v>
                </c:pt>
                <c:pt idx="3">
                  <c:v>0.99822542456401797</c:v>
                </c:pt>
                <c:pt idx="4">
                  <c:v>0.99447495883561887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CDD-4895-91D8-397C2CCB6754}"/>
            </c:ext>
          </c:extLst>
        </c:ser>
        <c:ser>
          <c:idx val="1"/>
          <c:order val="1"/>
          <c:tx>
            <c:strRef>
              <c:f>ground_reflectance_sens!$W$97</c:f>
              <c:strCache>
                <c:ptCount val="1"/>
                <c:pt idx="0">
                  <c:v>NE</c:v>
                </c:pt>
              </c:strCache>
            </c:strRef>
          </c:tx>
          <c:spPr>
            <a:ln w="1270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ground_reflectance_sens!$X$95:$AB$95</c:f>
              <c:numCache>
                <c:formatCode>0%</c:formatCode>
                <c:ptCount val="5"/>
                <c:pt idx="0">
                  <c:v>0.1</c:v>
                </c:pt>
                <c:pt idx="1">
                  <c:v>0.3</c:v>
                </c:pt>
                <c:pt idx="2">
                  <c:v>0.5</c:v>
                </c:pt>
                <c:pt idx="3">
                  <c:v>0.7</c:v>
                </c:pt>
                <c:pt idx="4">
                  <c:v>0.9</c:v>
                </c:pt>
              </c:numCache>
            </c:numRef>
          </c:cat>
          <c:val>
            <c:numRef>
              <c:f>ground_reflectance_sens!$X$97:$AB$97</c:f>
              <c:numCache>
                <c:formatCode>0%</c:formatCode>
                <c:ptCount val="5"/>
                <c:pt idx="0">
                  <c:v>1</c:v>
                </c:pt>
                <c:pt idx="1">
                  <c:v>1.0009022238012251</c:v>
                </c:pt>
                <c:pt idx="2">
                  <c:v>1.0005629876519646</c:v>
                </c:pt>
                <c:pt idx="3">
                  <c:v>0.99944262618502078</c:v>
                </c:pt>
                <c:pt idx="4">
                  <c:v>1.0019399816668124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CDD-4895-91D8-397C2CCB6754}"/>
            </c:ext>
          </c:extLst>
        </c:ser>
        <c:ser>
          <c:idx val="2"/>
          <c:order val="2"/>
          <c:tx>
            <c:strRef>
              <c:f>ground_reflectance_sens!$W$98</c:f>
              <c:strCache>
                <c:ptCount val="1"/>
                <c:pt idx="0">
                  <c:v>E</c:v>
                </c:pt>
              </c:strCache>
            </c:strRef>
          </c:tx>
          <c:spPr>
            <a:ln w="12700" cap="rnd">
              <a:solidFill>
                <a:schemeClr val="accent4">
                  <a:lumMod val="60000"/>
                  <a:lumOff val="40000"/>
                </a:schemeClr>
              </a:solidFill>
              <a:prstDash val="dashDot"/>
              <a:round/>
            </a:ln>
            <a:effectLst/>
          </c:spPr>
          <c:marker>
            <c:symbol val="none"/>
          </c:marker>
          <c:cat>
            <c:numRef>
              <c:f>ground_reflectance_sens!$X$95:$AB$95</c:f>
              <c:numCache>
                <c:formatCode>0%</c:formatCode>
                <c:ptCount val="5"/>
                <c:pt idx="0">
                  <c:v>0.1</c:v>
                </c:pt>
                <c:pt idx="1">
                  <c:v>0.3</c:v>
                </c:pt>
                <c:pt idx="2">
                  <c:v>0.5</c:v>
                </c:pt>
                <c:pt idx="3">
                  <c:v>0.7</c:v>
                </c:pt>
                <c:pt idx="4">
                  <c:v>0.9</c:v>
                </c:pt>
              </c:numCache>
            </c:numRef>
          </c:cat>
          <c:val>
            <c:numRef>
              <c:f>ground_reflectance_sens!$X$98:$AB$98</c:f>
              <c:numCache>
                <c:formatCode>0%</c:formatCode>
                <c:ptCount val="5"/>
                <c:pt idx="0">
                  <c:v>1</c:v>
                </c:pt>
                <c:pt idx="1">
                  <c:v>0.99826271416294798</c:v>
                </c:pt>
                <c:pt idx="2">
                  <c:v>0.99977873516454963</c:v>
                </c:pt>
                <c:pt idx="3">
                  <c:v>1.0013975372510058</c:v>
                </c:pt>
                <c:pt idx="4">
                  <c:v>0.99597726254000618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CDD-4895-91D8-397C2CCB6754}"/>
            </c:ext>
          </c:extLst>
        </c:ser>
        <c:ser>
          <c:idx val="3"/>
          <c:order val="3"/>
          <c:tx>
            <c:strRef>
              <c:f>ground_reflectance_sens!$W$99</c:f>
              <c:strCache>
                <c:ptCount val="1"/>
                <c:pt idx="0">
                  <c:v>SE</c:v>
                </c:pt>
              </c:strCache>
            </c:strRef>
          </c:tx>
          <c:spPr>
            <a:ln w="12700" cap="rnd">
              <a:solidFill>
                <a:schemeClr val="accent2">
                  <a:lumMod val="75000"/>
                </a:schemeClr>
              </a:solidFill>
              <a:prstDash val="dash"/>
              <a:round/>
            </a:ln>
            <a:effectLst/>
          </c:spPr>
          <c:marker>
            <c:symbol val="none"/>
          </c:marker>
          <c:cat>
            <c:numRef>
              <c:f>ground_reflectance_sens!$X$95:$AB$95</c:f>
              <c:numCache>
                <c:formatCode>0%</c:formatCode>
                <c:ptCount val="5"/>
                <c:pt idx="0">
                  <c:v>0.1</c:v>
                </c:pt>
                <c:pt idx="1">
                  <c:v>0.3</c:v>
                </c:pt>
                <c:pt idx="2">
                  <c:v>0.5</c:v>
                </c:pt>
                <c:pt idx="3">
                  <c:v>0.7</c:v>
                </c:pt>
                <c:pt idx="4">
                  <c:v>0.9</c:v>
                </c:pt>
              </c:numCache>
            </c:numRef>
          </c:cat>
          <c:val>
            <c:numRef>
              <c:f>ground_reflectance_sens!$X$99:$AB$99</c:f>
              <c:numCache>
                <c:formatCode>0%</c:formatCode>
                <c:ptCount val="5"/>
                <c:pt idx="0">
                  <c:v>1</c:v>
                </c:pt>
                <c:pt idx="1">
                  <c:v>1.0048435975170662</c:v>
                </c:pt>
                <c:pt idx="2">
                  <c:v>1.003448187251508</c:v>
                </c:pt>
                <c:pt idx="3">
                  <c:v>1.0036424092370781</c:v>
                </c:pt>
                <c:pt idx="4">
                  <c:v>1.0027214982224206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DCDD-4895-91D8-397C2CCB6754}"/>
            </c:ext>
          </c:extLst>
        </c:ser>
        <c:ser>
          <c:idx val="4"/>
          <c:order val="4"/>
          <c:tx>
            <c:strRef>
              <c:f>ground_reflectance_sens!$W$100</c:f>
              <c:strCache>
                <c:ptCount val="1"/>
                <c:pt idx="0">
                  <c:v>S</c:v>
                </c:pt>
              </c:strCache>
            </c:strRef>
          </c:tx>
          <c:spPr>
            <a:ln w="12700" cap="rnd">
              <a:solidFill>
                <a:schemeClr val="accent3">
                  <a:lumMod val="60000"/>
                </a:schemeClr>
              </a:solidFill>
              <a:prstDash val="lgDash"/>
              <a:round/>
            </a:ln>
            <a:effectLst/>
          </c:spPr>
          <c:marker>
            <c:symbol val="none"/>
          </c:marker>
          <c:cat>
            <c:numRef>
              <c:f>ground_reflectance_sens!$X$95:$AB$95</c:f>
              <c:numCache>
                <c:formatCode>0%</c:formatCode>
                <c:ptCount val="5"/>
                <c:pt idx="0">
                  <c:v>0.1</c:v>
                </c:pt>
                <c:pt idx="1">
                  <c:v>0.3</c:v>
                </c:pt>
                <c:pt idx="2">
                  <c:v>0.5</c:v>
                </c:pt>
                <c:pt idx="3">
                  <c:v>0.7</c:v>
                </c:pt>
                <c:pt idx="4">
                  <c:v>0.9</c:v>
                </c:pt>
              </c:numCache>
            </c:numRef>
          </c:cat>
          <c:val>
            <c:numRef>
              <c:f>ground_reflectance_sens!$X$100:$AB$100</c:f>
              <c:numCache>
                <c:formatCode>0%</c:formatCode>
                <c:ptCount val="5"/>
                <c:pt idx="0">
                  <c:v>1</c:v>
                </c:pt>
                <c:pt idx="1">
                  <c:v>0.99928215326710479</c:v>
                </c:pt>
                <c:pt idx="2">
                  <c:v>1.0046552750762345</c:v>
                </c:pt>
                <c:pt idx="3">
                  <c:v>1.006191428071221</c:v>
                </c:pt>
                <c:pt idx="4">
                  <c:v>1.0085239422855128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DCDD-4895-91D8-397C2CCB6754}"/>
            </c:ext>
          </c:extLst>
        </c:ser>
        <c:ser>
          <c:idx val="5"/>
          <c:order val="5"/>
          <c:tx>
            <c:strRef>
              <c:f>ground_reflectance_sens!$W$101</c:f>
              <c:strCache>
                <c:ptCount val="1"/>
                <c:pt idx="0">
                  <c:v>SW</c:v>
                </c:pt>
              </c:strCache>
            </c:strRef>
          </c:tx>
          <c:spPr>
            <a:ln w="12700" cap="rnd">
              <a:solidFill>
                <a:schemeClr val="accent4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ground_reflectance_sens!$X$95:$AB$95</c:f>
              <c:numCache>
                <c:formatCode>0%</c:formatCode>
                <c:ptCount val="5"/>
                <c:pt idx="0">
                  <c:v>0.1</c:v>
                </c:pt>
                <c:pt idx="1">
                  <c:v>0.3</c:v>
                </c:pt>
                <c:pt idx="2">
                  <c:v>0.5</c:v>
                </c:pt>
                <c:pt idx="3">
                  <c:v>0.7</c:v>
                </c:pt>
                <c:pt idx="4">
                  <c:v>0.9</c:v>
                </c:pt>
              </c:numCache>
            </c:numRef>
          </c:cat>
          <c:val>
            <c:numRef>
              <c:f>ground_reflectance_sens!$X$101:$AB$101</c:f>
              <c:numCache>
                <c:formatCode>0%</c:formatCode>
                <c:ptCount val="5"/>
                <c:pt idx="0">
                  <c:v>1</c:v>
                </c:pt>
                <c:pt idx="1">
                  <c:v>1.0002090601673375</c:v>
                </c:pt>
                <c:pt idx="2">
                  <c:v>0.99698024202734759</c:v>
                </c:pt>
                <c:pt idx="3">
                  <c:v>0.99817876431146402</c:v>
                </c:pt>
                <c:pt idx="4">
                  <c:v>1.0032734891159167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DCDD-4895-91D8-397C2CCB6754}"/>
            </c:ext>
          </c:extLst>
        </c:ser>
        <c:ser>
          <c:idx val="6"/>
          <c:order val="6"/>
          <c:tx>
            <c:strRef>
              <c:f>ground_reflectance_sens!$W$102</c:f>
              <c:strCache>
                <c:ptCount val="1"/>
                <c:pt idx="0">
                  <c:v>W</c:v>
                </c:pt>
              </c:strCache>
            </c:strRef>
          </c:tx>
          <c:spPr>
            <a:ln w="12700" cap="rnd">
              <a:solidFill>
                <a:schemeClr val="accent2"/>
              </a:solidFill>
              <a:prstDash val="lgDash"/>
              <a:round/>
            </a:ln>
            <a:effectLst/>
          </c:spPr>
          <c:marker>
            <c:symbol val="none"/>
          </c:marker>
          <c:cat>
            <c:numRef>
              <c:f>ground_reflectance_sens!$X$95:$AB$95</c:f>
              <c:numCache>
                <c:formatCode>0%</c:formatCode>
                <c:ptCount val="5"/>
                <c:pt idx="0">
                  <c:v>0.1</c:v>
                </c:pt>
                <c:pt idx="1">
                  <c:v>0.3</c:v>
                </c:pt>
                <c:pt idx="2">
                  <c:v>0.5</c:v>
                </c:pt>
                <c:pt idx="3">
                  <c:v>0.7</c:v>
                </c:pt>
                <c:pt idx="4">
                  <c:v>0.9</c:v>
                </c:pt>
              </c:numCache>
            </c:numRef>
          </c:cat>
          <c:val>
            <c:numRef>
              <c:f>ground_reflectance_sens!$X$102:$AB$102</c:f>
              <c:numCache>
                <c:formatCode>0%</c:formatCode>
                <c:ptCount val="5"/>
                <c:pt idx="0">
                  <c:v>1</c:v>
                </c:pt>
                <c:pt idx="1">
                  <c:v>1.0111837168390392</c:v>
                </c:pt>
                <c:pt idx="2">
                  <c:v>1.0104048877597218</c:v>
                </c:pt>
                <c:pt idx="3">
                  <c:v>1.0041106877882495</c:v>
                </c:pt>
                <c:pt idx="4">
                  <c:v>1.0045959701409231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DCDD-4895-91D8-397C2CCB6754}"/>
            </c:ext>
          </c:extLst>
        </c:ser>
        <c:ser>
          <c:idx val="7"/>
          <c:order val="7"/>
          <c:tx>
            <c:strRef>
              <c:f>ground_reflectance_sens!$W$103</c:f>
              <c:strCache>
                <c:ptCount val="1"/>
                <c:pt idx="0">
                  <c:v>NW</c:v>
                </c:pt>
              </c:strCache>
            </c:strRef>
          </c:tx>
          <c:spPr>
            <a:ln w="12700" cap="rnd">
              <a:solidFill>
                <a:schemeClr val="accent4">
                  <a:lumMod val="60000"/>
                  <a:lumOff val="40000"/>
                </a:schemeClr>
              </a:solidFill>
              <a:prstDash val="dash"/>
              <a:round/>
            </a:ln>
            <a:effectLst/>
          </c:spPr>
          <c:marker>
            <c:symbol val="none"/>
          </c:marker>
          <c:cat>
            <c:numRef>
              <c:f>ground_reflectance_sens!$X$95:$AB$95</c:f>
              <c:numCache>
                <c:formatCode>0%</c:formatCode>
                <c:ptCount val="5"/>
                <c:pt idx="0">
                  <c:v>0.1</c:v>
                </c:pt>
                <c:pt idx="1">
                  <c:v>0.3</c:v>
                </c:pt>
                <c:pt idx="2">
                  <c:v>0.5</c:v>
                </c:pt>
                <c:pt idx="3">
                  <c:v>0.7</c:v>
                </c:pt>
                <c:pt idx="4">
                  <c:v>0.9</c:v>
                </c:pt>
              </c:numCache>
            </c:numRef>
          </c:cat>
          <c:val>
            <c:numRef>
              <c:f>ground_reflectance_sens!$X$103:$AB$103</c:f>
              <c:numCache>
                <c:formatCode>0%</c:formatCode>
                <c:ptCount val="5"/>
                <c:pt idx="0">
                  <c:v>1</c:v>
                </c:pt>
                <c:pt idx="1">
                  <c:v>1.0042993009737067</c:v>
                </c:pt>
                <c:pt idx="2">
                  <c:v>1.00437275029996</c:v>
                </c:pt>
                <c:pt idx="3">
                  <c:v>0.99941944847605224</c:v>
                </c:pt>
                <c:pt idx="4">
                  <c:v>1.0017642930628117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DCDD-4895-91D8-397C2CCB67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dropLines>
          <c:spPr>
            <a:ln w="9525" cap="flat" cmpd="sng" algn="ctr">
              <a:solidFill>
                <a:schemeClr val="tx1">
                  <a:lumMod val="35000"/>
                  <a:lumOff val="65000"/>
                </a:schemeClr>
              </a:solidFill>
              <a:round/>
            </a:ln>
            <a:effectLst/>
          </c:spPr>
        </c:dropLines>
        <c:smooth val="0"/>
        <c:axId val="191117679"/>
        <c:axId val="191138799"/>
      </c:lineChart>
      <c:catAx>
        <c:axId val="191117679"/>
        <c:scaling>
          <c:orientation val="minMax"/>
        </c:scaling>
        <c:delete val="0"/>
        <c:axPos val="b"/>
        <c:numFmt formatCode="0%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1138799"/>
        <c:crosses val="autoZero"/>
        <c:auto val="1"/>
        <c:lblAlgn val="ctr"/>
        <c:lblOffset val="100"/>
        <c:noMultiLvlLbl val="0"/>
      </c:catAx>
      <c:valAx>
        <c:axId val="191138799"/>
        <c:scaling>
          <c:orientation val="minMax"/>
          <c:max val="1.2"/>
          <c:min val="0.95000000000000007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7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111767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ground_reflectance_test!$C$27</c:f>
              <c:strCache>
                <c:ptCount val="1"/>
                <c:pt idx="0">
                  <c:v>N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ground_reflectance_test!$D$26:$I$26</c:f>
              <c:strCache>
                <c:ptCount val="6"/>
                <c:pt idx="0">
                  <c:v>refl 0.1</c:v>
                </c:pt>
                <c:pt idx="1">
                  <c:v>refl 0.2</c:v>
                </c:pt>
                <c:pt idx="2">
                  <c:v>0.3</c:v>
                </c:pt>
                <c:pt idx="3">
                  <c:v>0.5</c:v>
                </c:pt>
                <c:pt idx="4">
                  <c:v>0.7</c:v>
                </c:pt>
                <c:pt idx="5">
                  <c:v>0.9</c:v>
                </c:pt>
              </c:strCache>
            </c:strRef>
          </c:cat>
          <c:val>
            <c:numRef>
              <c:f>ground_reflectance_test!$D$27:$I$27</c:f>
              <c:numCache>
                <c:formatCode>0.00%</c:formatCode>
                <c:ptCount val="6"/>
                <c:pt idx="0">
                  <c:v>1</c:v>
                </c:pt>
                <c:pt idx="1">
                  <c:v>1.1109426059325858</c:v>
                </c:pt>
                <c:pt idx="2">
                  <c:v>1.2227879181787</c:v>
                </c:pt>
                <c:pt idx="3">
                  <c:v>1.4463882720395747</c:v>
                </c:pt>
                <c:pt idx="4">
                  <c:v>1.6719926339164817</c:v>
                </c:pt>
                <c:pt idx="5">
                  <c:v>1.897127588510354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C3B-44FB-8967-E0009F4F108D}"/>
            </c:ext>
          </c:extLst>
        </c:ser>
        <c:ser>
          <c:idx val="1"/>
          <c:order val="1"/>
          <c:tx>
            <c:strRef>
              <c:f>ground_reflectance_test!$C$28</c:f>
              <c:strCache>
                <c:ptCount val="1"/>
                <c:pt idx="0">
                  <c:v>NE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ground_reflectance_test!$D$26:$I$26</c:f>
              <c:strCache>
                <c:ptCount val="6"/>
                <c:pt idx="0">
                  <c:v>refl 0.1</c:v>
                </c:pt>
                <c:pt idx="1">
                  <c:v>refl 0.2</c:v>
                </c:pt>
                <c:pt idx="2">
                  <c:v>0.3</c:v>
                </c:pt>
                <c:pt idx="3">
                  <c:v>0.5</c:v>
                </c:pt>
                <c:pt idx="4">
                  <c:v>0.7</c:v>
                </c:pt>
                <c:pt idx="5">
                  <c:v>0.9</c:v>
                </c:pt>
              </c:strCache>
            </c:strRef>
          </c:cat>
          <c:val>
            <c:numRef>
              <c:f>ground_reflectance_test!$D$28:$I$28</c:f>
              <c:numCache>
                <c:formatCode>0.00%</c:formatCode>
                <c:ptCount val="6"/>
                <c:pt idx="0">
                  <c:v>1</c:v>
                </c:pt>
                <c:pt idx="1">
                  <c:v>1.1004537631043654</c:v>
                </c:pt>
                <c:pt idx="2">
                  <c:v>1.1982005945861369</c:v>
                </c:pt>
                <c:pt idx="3">
                  <c:v>1.3968236582694415</c:v>
                </c:pt>
                <c:pt idx="4">
                  <c:v>1.5975590674385856</c:v>
                </c:pt>
                <c:pt idx="5">
                  <c:v>1.7967454232514475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C3B-44FB-8967-E0009F4F108D}"/>
            </c:ext>
          </c:extLst>
        </c:ser>
        <c:ser>
          <c:idx val="2"/>
          <c:order val="2"/>
          <c:tx>
            <c:strRef>
              <c:f>ground_reflectance_test!$C$29</c:f>
              <c:strCache>
                <c:ptCount val="1"/>
                <c:pt idx="0">
                  <c:v>E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ground_reflectance_test!$D$26:$I$26</c:f>
              <c:strCache>
                <c:ptCount val="6"/>
                <c:pt idx="0">
                  <c:v>refl 0.1</c:v>
                </c:pt>
                <c:pt idx="1">
                  <c:v>refl 0.2</c:v>
                </c:pt>
                <c:pt idx="2">
                  <c:v>0.3</c:v>
                </c:pt>
                <c:pt idx="3">
                  <c:v>0.5</c:v>
                </c:pt>
                <c:pt idx="4">
                  <c:v>0.7</c:v>
                </c:pt>
                <c:pt idx="5">
                  <c:v>0.9</c:v>
                </c:pt>
              </c:strCache>
            </c:strRef>
          </c:cat>
          <c:val>
            <c:numRef>
              <c:f>ground_reflectance_test!$D$29:$I$29</c:f>
              <c:numCache>
                <c:formatCode>0.00%</c:formatCode>
                <c:ptCount val="6"/>
                <c:pt idx="0">
                  <c:v>1</c:v>
                </c:pt>
                <c:pt idx="1">
                  <c:v>1.0682742879825347</c:v>
                </c:pt>
                <c:pt idx="2">
                  <c:v>1.1356554530118093</c:v>
                </c:pt>
                <c:pt idx="3">
                  <c:v>1.2719063213257915</c:v>
                </c:pt>
                <c:pt idx="4">
                  <c:v>1.4077602461049916</c:v>
                </c:pt>
                <c:pt idx="5">
                  <c:v>1.5457973603254938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C3B-44FB-8967-E0009F4F108D}"/>
            </c:ext>
          </c:extLst>
        </c:ser>
        <c:ser>
          <c:idx val="3"/>
          <c:order val="3"/>
          <c:tx>
            <c:strRef>
              <c:f>ground_reflectance_test!$C$30</c:f>
              <c:strCache>
                <c:ptCount val="1"/>
                <c:pt idx="0">
                  <c:v>SE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ground_reflectance_test!$D$26:$I$26</c:f>
              <c:strCache>
                <c:ptCount val="6"/>
                <c:pt idx="0">
                  <c:v>refl 0.1</c:v>
                </c:pt>
                <c:pt idx="1">
                  <c:v>refl 0.2</c:v>
                </c:pt>
                <c:pt idx="2">
                  <c:v>0.3</c:v>
                </c:pt>
                <c:pt idx="3">
                  <c:v>0.5</c:v>
                </c:pt>
                <c:pt idx="4">
                  <c:v>0.7</c:v>
                </c:pt>
                <c:pt idx="5">
                  <c:v>0.9</c:v>
                </c:pt>
              </c:strCache>
            </c:strRef>
          </c:cat>
          <c:val>
            <c:numRef>
              <c:f>ground_reflectance_test!$D$30:$I$30</c:f>
              <c:numCache>
                <c:formatCode>0.00%</c:formatCode>
                <c:ptCount val="6"/>
                <c:pt idx="0">
                  <c:v>1</c:v>
                </c:pt>
                <c:pt idx="1">
                  <c:v>1.0535140920442385</c:v>
                </c:pt>
                <c:pt idx="2">
                  <c:v>1.1058151980021407</c:v>
                </c:pt>
                <c:pt idx="3">
                  <c:v>1.2102033535497683</c:v>
                </c:pt>
                <c:pt idx="4">
                  <c:v>1.3154477345701037</c:v>
                </c:pt>
                <c:pt idx="5">
                  <c:v>1.421691045308598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EC3B-44FB-8967-E0009F4F108D}"/>
            </c:ext>
          </c:extLst>
        </c:ser>
        <c:ser>
          <c:idx val="4"/>
          <c:order val="4"/>
          <c:tx>
            <c:strRef>
              <c:f>ground_reflectance_test!$C$31</c:f>
              <c:strCache>
                <c:ptCount val="1"/>
                <c:pt idx="0">
                  <c:v>S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strRef>
              <c:f>ground_reflectance_test!$D$26:$I$26</c:f>
              <c:strCache>
                <c:ptCount val="6"/>
                <c:pt idx="0">
                  <c:v>refl 0.1</c:v>
                </c:pt>
                <c:pt idx="1">
                  <c:v>refl 0.2</c:v>
                </c:pt>
                <c:pt idx="2">
                  <c:v>0.3</c:v>
                </c:pt>
                <c:pt idx="3">
                  <c:v>0.5</c:v>
                </c:pt>
                <c:pt idx="4">
                  <c:v>0.7</c:v>
                </c:pt>
                <c:pt idx="5">
                  <c:v>0.9</c:v>
                </c:pt>
              </c:strCache>
            </c:strRef>
          </c:cat>
          <c:val>
            <c:numRef>
              <c:f>ground_reflectance_test!$D$31:$I$31</c:f>
              <c:numCache>
                <c:formatCode>0.00%</c:formatCode>
                <c:ptCount val="6"/>
                <c:pt idx="0">
                  <c:v>1</c:v>
                </c:pt>
                <c:pt idx="1">
                  <c:v>1.0489189361566429</c:v>
                </c:pt>
                <c:pt idx="2">
                  <c:v>1.0979654314688438</c:v>
                </c:pt>
                <c:pt idx="3">
                  <c:v>1.1949741692709994</c:v>
                </c:pt>
                <c:pt idx="4">
                  <c:v>1.2919191274953761</c:v>
                </c:pt>
                <c:pt idx="5">
                  <c:v>1.3907136934753492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EC3B-44FB-8967-E0009F4F108D}"/>
            </c:ext>
          </c:extLst>
        </c:ser>
        <c:ser>
          <c:idx val="5"/>
          <c:order val="5"/>
          <c:tx>
            <c:strRef>
              <c:f>ground_reflectance_test!$C$32</c:f>
              <c:strCache>
                <c:ptCount val="1"/>
                <c:pt idx="0">
                  <c:v>SW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strRef>
              <c:f>ground_reflectance_test!$D$26:$I$26</c:f>
              <c:strCache>
                <c:ptCount val="6"/>
                <c:pt idx="0">
                  <c:v>refl 0.1</c:v>
                </c:pt>
                <c:pt idx="1">
                  <c:v>refl 0.2</c:v>
                </c:pt>
                <c:pt idx="2">
                  <c:v>0.3</c:v>
                </c:pt>
                <c:pt idx="3">
                  <c:v>0.5</c:v>
                </c:pt>
                <c:pt idx="4">
                  <c:v>0.7</c:v>
                </c:pt>
                <c:pt idx="5">
                  <c:v>0.9</c:v>
                </c:pt>
              </c:strCache>
            </c:strRef>
          </c:cat>
          <c:val>
            <c:numRef>
              <c:f>ground_reflectance_test!$D$32:$I$32</c:f>
              <c:numCache>
                <c:formatCode>0.00%</c:formatCode>
                <c:ptCount val="6"/>
                <c:pt idx="0">
                  <c:v>1</c:v>
                </c:pt>
                <c:pt idx="1">
                  <c:v>1.0500612161610665</c:v>
                </c:pt>
                <c:pt idx="2">
                  <c:v>1.0997823425384301</c:v>
                </c:pt>
                <c:pt idx="3">
                  <c:v>1.1984083798122704</c:v>
                </c:pt>
                <c:pt idx="4">
                  <c:v>1.2987348660046254</c:v>
                </c:pt>
                <c:pt idx="5">
                  <c:v>1.3989933342402394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EC3B-44FB-8967-E0009F4F108D}"/>
            </c:ext>
          </c:extLst>
        </c:ser>
        <c:ser>
          <c:idx val="6"/>
          <c:order val="6"/>
          <c:tx>
            <c:strRef>
              <c:f>ground_reflectance_test!$C$33</c:f>
              <c:strCache>
                <c:ptCount val="1"/>
                <c:pt idx="0">
                  <c:v>W</c:v>
                </c:pt>
              </c:strCache>
            </c:strRef>
          </c:tx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ground_reflectance_test!$D$26:$I$26</c:f>
              <c:strCache>
                <c:ptCount val="6"/>
                <c:pt idx="0">
                  <c:v>refl 0.1</c:v>
                </c:pt>
                <c:pt idx="1">
                  <c:v>refl 0.2</c:v>
                </c:pt>
                <c:pt idx="2">
                  <c:v>0.3</c:v>
                </c:pt>
                <c:pt idx="3">
                  <c:v>0.5</c:v>
                </c:pt>
                <c:pt idx="4">
                  <c:v>0.7</c:v>
                </c:pt>
                <c:pt idx="5">
                  <c:v>0.9</c:v>
                </c:pt>
              </c:strCache>
            </c:strRef>
          </c:cat>
          <c:val>
            <c:numRef>
              <c:f>ground_reflectance_test!$D$33:$I$33</c:f>
              <c:numCache>
                <c:formatCode>0.00%</c:formatCode>
                <c:ptCount val="6"/>
                <c:pt idx="0">
                  <c:v>1</c:v>
                </c:pt>
                <c:pt idx="1">
                  <c:v>1.0636592832703042</c:v>
                </c:pt>
                <c:pt idx="2">
                  <c:v>1.1265982351881865</c:v>
                </c:pt>
                <c:pt idx="3">
                  <c:v>1.254367008824059</c:v>
                </c:pt>
                <c:pt idx="4">
                  <c:v>1.3825859895551953</c:v>
                </c:pt>
                <c:pt idx="5">
                  <c:v>1.5114352602197008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EC3B-44FB-8967-E0009F4F108D}"/>
            </c:ext>
          </c:extLst>
        </c:ser>
        <c:ser>
          <c:idx val="7"/>
          <c:order val="7"/>
          <c:tx>
            <c:strRef>
              <c:f>ground_reflectance_test!$C$34</c:f>
              <c:strCache>
                <c:ptCount val="1"/>
                <c:pt idx="0">
                  <c:v>NW</c:v>
                </c:pt>
              </c:strCache>
            </c:strRef>
          </c:tx>
          <c:spPr>
            <a:ln w="28575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ground_reflectance_test!$D$26:$I$26</c:f>
              <c:strCache>
                <c:ptCount val="6"/>
                <c:pt idx="0">
                  <c:v>refl 0.1</c:v>
                </c:pt>
                <c:pt idx="1">
                  <c:v>refl 0.2</c:v>
                </c:pt>
                <c:pt idx="2">
                  <c:v>0.3</c:v>
                </c:pt>
                <c:pt idx="3">
                  <c:v>0.5</c:v>
                </c:pt>
                <c:pt idx="4">
                  <c:v>0.7</c:v>
                </c:pt>
                <c:pt idx="5">
                  <c:v>0.9</c:v>
                </c:pt>
              </c:strCache>
            </c:strRef>
          </c:cat>
          <c:val>
            <c:numRef>
              <c:f>ground_reflectance_test!$D$34:$I$34</c:f>
              <c:numCache>
                <c:formatCode>0.00%</c:formatCode>
                <c:ptCount val="6"/>
                <c:pt idx="0">
                  <c:v>1</c:v>
                </c:pt>
                <c:pt idx="1">
                  <c:v>1.0957285210839716</c:v>
                </c:pt>
                <c:pt idx="2">
                  <c:v>1.1929760602746384</c:v>
                </c:pt>
                <c:pt idx="3">
                  <c:v>1.3864989670676875</c:v>
                </c:pt>
                <c:pt idx="4">
                  <c:v>1.5803864382063437</c:v>
                </c:pt>
                <c:pt idx="5">
                  <c:v>1.7746688540527407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EC3B-44FB-8967-E0009F4F108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267566831"/>
        <c:axId val="1267567311"/>
      </c:lineChart>
      <c:catAx>
        <c:axId val="126756683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67567311"/>
        <c:crosses val="autoZero"/>
        <c:auto val="1"/>
        <c:lblAlgn val="ctr"/>
        <c:lblOffset val="100"/>
        <c:noMultiLvlLbl val="0"/>
      </c:catAx>
      <c:valAx>
        <c:axId val="126756731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6756683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ground_reflectance_test!$U$27</c:f>
              <c:strCache>
                <c:ptCount val="1"/>
                <c:pt idx="0">
                  <c:v>N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ground_reflectance_test!$V$26:$AA$26</c:f>
              <c:strCache>
                <c:ptCount val="6"/>
                <c:pt idx="0">
                  <c:v>refl 0.1</c:v>
                </c:pt>
                <c:pt idx="1">
                  <c:v>refl 0.2</c:v>
                </c:pt>
                <c:pt idx="2">
                  <c:v>0.3</c:v>
                </c:pt>
                <c:pt idx="3">
                  <c:v>0.5</c:v>
                </c:pt>
                <c:pt idx="4">
                  <c:v>0.7</c:v>
                </c:pt>
                <c:pt idx="5">
                  <c:v>0.9</c:v>
                </c:pt>
              </c:strCache>
            </c:strRef>
          </c:cat>
          <c:val>
            <c:numRef>
              <c:f>ground_reflectance_test!$V$27:$AA$27</c:f>
              <c:numCache>
                <c:formatCode>0.00%</c:formatCode>
                <c:ptCount val="6"/>
                <c:pt idx="0">
                  <c:v>1</c:v>
                </c:pt>
                <c:pt idx="1">
                  <c:v>0.99840918179464866</c:v>
                </c:pt>
                <c:pt idx="2">
                  <c:v>0.99845776603401482</c:v>
                </c:pt>
                <c:pt idx="3">
                  <c:v>1.0061203633147189</c:v>
                </c:pt>
                <c:pt idx="4">
                  <c:v>0.99383105244591485</c:v>
                </c:pt>
                <c:pt idx="5">
                  <c:v>1.0215427146647154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7D7-44B1-889F-6522BF1DBDBE}"/>
            </c:ext>
          </c:extLst>
        </c:ser>
        <c:ser>
          <c:idx val="1"/>
          <c:order val="1"/>
          <c:tx>
            <c:strRef>
              <c:f>ground_reflectance_test!$U$28</c:f>
              <c:strCache>
                <c:ptCount val="1"/>
                <c:pt idx="0">
                  <c:v>NE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ground_reflectance_test!$V$26:$AA$26</c:f>
              <c:strCache>
                <c:ptCount val="6"/>
                <c:pt idx="0">
                  <c:v>refl 0.1</c:v>
                </c:pt>
                <c:pt idx="1">
                  <c:v>refl 0.2</c:v>
                </c:pt>
                <c:pt idx="2">
                  <c:v>0.3</c:v>
                </c:pt>
                <c:pt idx="3">
                  <c:v>0.5</c:v>
                </c:pt>
                <c:pt idx="4">
                  <c:v>0.7</c:v>
                </c:pt>
                <c:pt idx="5">
                  <c:v>0.9</c:v>
                </c:pt>
              </c:strCache>
            </c:strRef>
          </c:cat>
          <c:val>
            <c:numRef>
              <c:f>ground_reflectance_test!$V$28:$AA$28</c:f>
              <c:numCache>
                <c:formatCode>0.00%</c:formatCode>
                <c:ptCount val="6"/>
                <c:pt idx="0">
                  <c:v>1</c:v>
                </c:pt>
                <c:pt idx="1">
                  <c:v>1.0186016877233595</c:v>
                </c:pt>
                <c:pt idx="2">
                  <c:v>1.0015297497141724</c:v>
                </c:pt>
                <c:pt idx="3">
                  <c:v>1.0046626682694937</c:v>
                </c:pt>
                <c:pt idx="4">
                  <c:v>0.99378311290100474</c:v>
                </c:pt>
                <c:pt idx="5">
                  <c:v>1.046528700204717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7D7-44B1-889F-6522BF1DBDBE}"/>
            </c:ext>
          </c:extLst>
        </c:ser>
        <c:ser>
          <c:idx val="2"/>
          <c:order val="2"/>
          <c:tx>
            <c:strRef>
              <c:f>ground_reflectance_test!$U$29</c:f>
              <c:strCache>
                <c:ptCount val="1"/>
                <c:pt idx="0">
                  <c:v>E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ground_reflectance_test!$V$26:$AA$26</c:f>
              <c:strCache>
                <c:ptCount val="6"/>
                <c:pt idx="0">
                  <c:v>refl 0.1</c:v>
                </c:pt>
                <c:pt idx="1">
                  <c:v>refl 0.2</c:v>
                </c:pt>
                <c:pt idx="2">
                  <c:v>0.3</c:v>
                </c:pt>
                <c:pt idx="3">
                  <c:v>0.5</c:v>
                </c:pt>
                <c:pt idx="4">
                  <c:v>0.7</c:v>
                </c:pt>
                <c:pt idx="5">
                  <c:v>0.9</c:v>
                </c:pt>
              </c:strCache>
            </c:strRef>
          </c:cat>
          <c:val>
            <c:numRef>
              <c:f>ground_reflectance_test!$V$29:$AA$29</c:f>
              <c:numCache>
                <c:formatCode>0.00%</c:formatCode>
                <c:ptCount val="6"/>
                <c:pt idx="0">
                  <c:v>1</c:v>
                </c:pt>
                <c:pt idx="1">
                  <c:v>1.0063199285247744</c:v>
                </c:pt>
                <c:pt idx="2">
                  <c:v>0.9953399704831617</c:v>
                </c:pt>
                <c:pt idx="3">
                  <c:v>1.0171769293307669</c:v>
                </c:pt>
                <c:pt idx="4">
                  <c:v>1.0187138711030823</c:v>
                </c:pt>
                <c:pt idx="5">
                  <c:v>0.99690150843718872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7D7-44B1-889F-6522BF1DBDBE}"/>
            </c:ext>
          </c:extLst>
        </c:ser>
        <c:ser>
          <c:idx val="3"/>
          <c:order val="3"/>
          <c:tx>
            <c:strRef>
              <c:f>ground_reflectance_test!$U$30</c:f>
              <c:strCache>
                <c:ptCount val="1"/>
                <c:pt idx="0">
                  <c:v>SE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ground_reflectance_test!$V$26:$AA$26</c:f>
              <c:strCache>
                <c:ptCount val="6"/>
                <c:pt idx="0">
                  <c:v>refl 0.1</c:v>
                </c:pt>
                <c:pt idx="1">
                  <c:v>refl 0.2</c:v>
                </c:pt>
                <c:pt idx="2">
                  <c:v>0.3</c:v>
                </c:pt>
                <c:pt idx="3">
                  <c:v>0.5</c:v>
                </c:pt>
                <c:pt idx="4">
                  <c:v>0.7</c:v>
                </c:pt>
                <c:pt idx="5">
                  <c:v>0.9</c:v>
                </c:pt>
              </c:strCache>
            </c:strRef>
          </c:cat>
          <c:val>
            <c:numRef>
              <c:f>ground_reflectance_test!$V$30:$AA$30</c:f>
              <c:numCache>
                <c:formatCode>0.00%</c:formatCode>
                <c:ptCount val="6"/>
                <c:pt idx="0">
                  <c:v>1</c:v>
                </c:pt>
                <c:pt idx="1">
                  <c:v>0.9905423822624525</c:v>
                </c:pt>
                <c:pt idx="2">
                  <c:v>1.0141864206322615</c:v>
                </c:pt>
                <c:pt idx="3">
                  <c:v>1.0015762676315714</c:v>
                </c:pt>
                <c:pt idx="4">
                  <c:v>1.0062802542817939</c:v>
                </c:pt>
                <c:pt idx="5">
                  <c:v>1.0126101530006901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E7D7-44B1-889F-6522BF1DBDBE}"/>
            </c:ext>
          </c:extLst>
        </c:ser>
        <c:ser>
          <c:idx val="4"/>
          <c:order val="4"/>
          <c:tx>
            <c:strRef>
              <c:f>ground_reflectance_test!$U$31</c:f>
              <c:strCache>
                <c:ptCount val="1"/>
                <c:pt idx="0">
                  <c:v>S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strRef>
              <c:f>ground_reflectance_test!$V$26:$AA$26</c:f>
              <c:strCache>
                <c:ptCount val="6"/>
                <c:pt idx="0">
                  <c:v>refl 0.1</c:v>
                </c:pt>
                <c:pt idx="1">
                  <c:v>refl 0.2</c:v>
                </c:pt>
                <c:pt idx="2">
                  <c:v>0.3</c:v>
                </c:pt>
                <c:pt idx="3">
                  <c:v>0.5</c:v>
                </c:pt>
                <c:pt idx="4">
                  <c:v>0.7</c:v>
                </c:pt>
                <c:pt idx="5">
                  <c:v>0.9</c:v>
                </c:pt>
              </c:strCache>
            </c:strRef>
          </c:cat>
          <c:val>
            <c:numRef>
              <c:f>ground_reflectance_test!$V$31:$AA$31</c:f>
              <c:numCache>
                <c:formatCode>0.00%</c:formatCode>
                <c:ptCount val="6"/>
                <c:pt idx="0">
                  <c:v>1</c:v>
                </c:pt>
                <c:pt idx="1">
                  <c:v>0.98786568430125388</c:v>
                </c:pt>
                <c:pt idx="2">
                  <c:v>1</c:v>
                </c:pt>
                <c:pt idx="3">
                  <c:v>0.9999759667510294</c:v>
                </c:pt>
                <c:pt idx="4">
                  <c:v>1.0106565715918046</c:v>
                </c:pt>
                <c:pt idx="5">
                  <c:v>0.9923950264868262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E7D7-44B1-889F-6522BF1DBDBE}"/>
            </c:ext>
          </c:extLst>
        </c:ser>
        <c:ser>
          <c:idx val="5"/>
          <c:order val="5"/>
          <c:tx>
            <c:strRef>
              <c:f>ground_reflectance_test!$U$32</c:f>
              <c:strCache>
                <c:ptCount val="1"/>
                <c:pt idx="0">
                  <c:v>SW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strRef>
              <c:f>ground_reflectance_test!$V$26:$AA$26</c:f>
              <c:strCache>
                <c:ptCount val="6"/>
                <c:pt idx="0">
                  <c:v>refl 0.1</c:v>
                </c:pt>
                <c:pt idx="1">
                  <c:v>refl 0.2</c:v>
                </c:pt>
                <c:pt idx="2">
                  <c:v>0.3</c:v>
                </c:pt>
                <c:pt idx="3">
                  <c:v>0.5</c:v>
                </c:pt>
                <c:pt idx="4">
                  <c:v>0.7</c:v>
                </c:pt>
                <c:pt idx="5">
                  <c:v>0.9</c:v>
                </c:pt>
              </c:strCache>
            </c:strRef>
          </c:cat>
          <c:val>
            <c:numRef>
              <c:f>ground_reflectance_test!$V$32:$AA$32</c:f>
              <c:numCache>
                <c:formatCode>0.00%</c:formatCode>
                <c:ptCount val="6"/>
                <c:pt idx="0">
                  <c:v>1</c:v>
                </c:pt>
                <c:pt idx="1">
                  <c:v>0.98711216413813174</c:v>
                </c:pt>
                <c:pt idx="2">
                  <c:v>0.99814801187964342</c:v>
                </c:pt>
                <c:pt idx="3">
                  <c:v>1.0064439179309341</c:v>
                </c:pt>
                <c:pt idx="4">
                  <c:v>1.0016109736509857</c:v>
                </c:pt>
                <c:pt idx="5">
                  <c:v>0.99951797106125839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E7D7-44B1-889F-6522BF1DBDBE}"/>
            </c:ext>
          </c:extLst>
        </c:ser>
        <c:ser>
          <c:idx val="6"/>
          <c:order val="6"/>
          <c:tx>
            <c:strRef>
              <c:f>ground_reflectance_test!$U$33</c:f>
              <c:strCache>
                <c:ptCount val="1"/>
                <c:pt idx="0">
                  <c:v>W</c:v>
                </c:pt>
              </c:strCache>
            </c:strRef>
          </c:tx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ground_reflectance_test!$V$26:$AA$26</c:f>
              <c:strCache>
                <c:ptCount val="6"/>
                <c:pt idx="0">
                  <c:v>refl 0.1</c:v>
                </c:pt>
                <c:pt idx="1">
                  <c:v>refl 0.2</c:v>
                </c:pt>
                <c:pt idx="2">
                  <c:v>0.3</c:v>
                </c:pt>
                <c:pt idx="3">
                  <c:v>0.5</c:v>
                </c:pt>
                <c:pt idx="4">
                  <c:v>0.7</c:v>
                </c:pt>
                <c:pt idx="5">
                  <c:v>0.9</c:v>
                </c:pt>
              </c:strCache>
            </c:strRef>
          </c:cat>
          <c:val>
            <c:numRef>
              <c:f>ground_reflectance_test!$V$33:$AA$33</c:f>
              <c:numCache>
                <c:formatCode>0.00%</c:formatCode>
                <c:ptCount val="6"/>
                <c:pt idx="0">
                  <c:v>1</c:v>
                </c:pt>
                <c:pt idx="1">
                  <c:v>1.0078314322184012</c:v>
                </c:pt>
                <c:pt idx="2">
                  <c:v>1.0250655686171795</c:v>
                </c:pt>
                <c:pt idx="3">
                  <c:v>1.0140669030829774</c:v>
                </c:pt>
                <c:pt idx="4">
                  <c:v>1.025040819675423</c:v>
                </c:pt>
                <c:pt idx="5">
                  <c:v>1.0470134018020707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E7D7-44B1-889F-6522BF1DBDBE}"/>
            </c:ext>
          </c:extLst>
        </c:ser>
        <c:ser>
          <c:idx val="7"/>
          <c:order val="7"/>
          <c:tx>
            <c:strRef>
              <c:f>ground_reflectance_test!$U$34</c:f>
              <c:strCache>
                <c:ptCount val="1"/>
                <c:pt idx="0">
                  <c:v>NW</c:v>
                </c:pt>
              </c:strCache>
            </c:strRef>
          </c:tx>
          <c:spPr>
            <a:ln w="28575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ground_reflectance_test!$V$26:$AA$26</c:f>
              <c:strCache>
                <c:ptCount val="6"/>
                <c:pt idx="0">
                  <c:v>refl 0.1</c:v>
                </c:pt>
                <c:pt idx="1">
                  <c:v>refl 0.2</c:v>
                </c:pt>
                <c:pt idx="2">
                  <c:v>0.3</c:v>
                </c:pt>
                <c:pt idx="3">
                  <c:v>0.5</c:v>
                </c:pt>
                <c:pt idx="4">
                  <c:v>0.7</c:v>
                </c:pt>
                <c:pt idx="5">
                  <c:v>0.9</c:v>
                </c:pt>
              </c:strCache>
            </c:strRef>
          </c:cat>
          <c:val>
            <c:numRef>
              <c:f>ground_reflectance_test!$V$34:$AA$34</c:f>
              <c:numCache>
                <c:formatCode>0.00%</c:formatCode>
                <c:ptCount val="6"/>
                <c:pt idx="0">
                  <c:v>1</c:v>
                </c:pt>
                <c:pt idx="1">
                  <c:v>1.0170923918065746</c:v>
                </c:pt>
                <c:pt idx="2">
                  <c:v>1.0050780744634444</c:v>
                </c:pt>
                <c:pt idx="3">
                  <c:v>1.0205541355101735</c:v>
                </c:pt>
                <c:pt idx="4">
                  <c:v>1.0240158909483379</c:v>
                </c:pt>
                <c:pt idx="5">
                  <c:v>1.0221704662700188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E7D7-44B1-889F-6522BF1DBDB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54703855"/>
        <c:axId val="155695855"/>
      </c:lineChart>
      <c:catAx>
        <c:axId val="15470385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5695855"/>
        <c:crosses val="autoZero"/>
        <c:auto val="1"/>
        <c:lblAlgn val="ctr"/>
        <c:lblOffset val="100"/>
        <c:noMultiLvlLbl val="0"/>
      </c:catAx>
      <c:valAx>
        <c:axId val="15569585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470385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glass_transmission_sens!$O$40</c:f>
              <c:strCache>
                <c:ptCount val="1"/>
                <c:pt idx="0">
                  <c:v>N</c:v>
                </c:pt>
              </c:strCache>
            </c:strRef>
          </c:tx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glass_transmission_sens!$P$39:$S$39</c:f>
              <c:strCache>
                <c:ptCount val="4"/>
                <c:pt idx="0">
                  <c:v>triple (std)</c:v>
                </c:pt>
                <c:pt idx="1">
                  <c:v>triple 2</c:v>
                </c:pt>
                <c:pt idx="2">
                  <c:v>double, low SHGC</c:v>
                </c:pt>
                <c:pt idx="3">
                  <c:v>Double, low U, high LT</c:v>
                </c:pt>
              </c:strCache>
            </c:strRef>
          </c:cat>
          <c:val>
            <c:numRef>
              <c:f>glass_transmission_sens!$P$40:$S$40</c:f>
              <c:numCache>
                <c:formatCode>0%</c:formatCode>
                <c:ptCount val="4"/>
                <c:pt idx="0">
                  <c:v>1</c:v>
                </c:pt>
                <c:pt idx="1">
                  <c:v>1.2840879281207804</c:v>
                </c:pt>
                <c:pt idx="2">
                  <c:v>1.6424139668992443</c:v>
                </c:pt>
                <c:pt idx="3">
                  <c:v>1.8109271377979592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14B-4B57-9705-6806361B3F4A}"/>
            </c:ext>
          </c:extLst>
        </c:ser>
        <c:ser>
          <c:idx val="1"/>
          <c:order val="1"/>
          <c:tx>
            <c:strRef>
              <c:f>glass_transmission_sens!$O$41</c:f>
              <c:strCache>
                <c:ptCount val="1"/>
                <c:pt idx="0">
                  <c:v>NE</c:v>
                </c:pt>
              </c:strCache>
            </c:strRef>
          </c:tx>
          <c:spPr>
            <a:ln w="1270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glass_transmission_sens!$P$39:$S$39</c:f>
              <c:strCache>
                <c:ptCount val="4"/>
                <c:pt idx="0">
                  <c:v>triple (std)</c:v>
                </c:pt>
                <c:pt idx="1">
                  <c:v>triple 2</c:v>
                </c:pt>
                <c:pt idx="2">
                  <c:v>double, low SHGC</c:v>
                </c:pt>
                <c:pt idx="3">
                  <c:v>Double, low U, high LT</c:v>
                </c:pt>
              </c:strCache>
            </c:strRef>
          </c:cat>
          <c:val>
            <c:numRef>
              <c:f>glass_transmission_sens!$P$41:$S$41</c:f>
              <c:numCache>
                <c:formatCode>0%</c:formatCode>
                <c:ptCount val="4"/>
                <c:pt idx="0">
                  <c:v>1</c:v>
                </c:pt>
                <c:pt idx="1">
                  <c:v>1.2659036860879904</c:v>
                </c:pt>
                <c:pt idx="2">
                  <c:v>1.5995838287752675</c:v>
                </c:pt>
                <c:pt idx="3">
                  <c:v>1.7589674990091162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14B-4B57-9705-6806361B3F4A}"/>
            </c:ext>
          </c:extLst>
        </c:ser>
        <c:ser>
          <c:idx val="2"/>
          <c:order val="2"/>
          <c:tx>
            <c:strRef>
              <c:f>glass_transmission_sens!$O$42</c:f>
              <c:strCache>
                <c:ptCount val="1"/>
                <c:pt idx="0">
                  <c:v>E</c:v>
                </c:pt>
              </c:strCache>
            </c:strRef>
          </c:tx>
          <c:spPr>
            <a:ln w="12700" cap="rnd">
              <a:solidFill>
                <a:schemeClr val="accent5"/>
              </a:solidFill>
              <a:prstDash val="dashDot"/>
              <a:round/>
            </a:ln>
            <a:effectLst/>
          </c:spPr>
          <c:marker>
            <c:symbol val="none"/>
          </c:marker>
          <c:cat>
            <c:strRef>
              <c:f>glass_transmission_sens!$P$39:$S$39</c:f>
              <c:strCache>
                <c:ptCount val="4"/>
                <c:pt idx="0">
                  <c:v>triple (std)</c:v>
                </c:pt>
                <c:pt idx="1">
                  <c:v>triple 2</c:v>
                </c:pt>
                <c:pt idx="2">
                  <c:v>double, low SHGC</c:v>
                </c:pt>
                <c:pt idx="3">
                  <c:v>Double, low U, high LT</c:v>
                </c:pt>
              </c:strCache>
            </c:strRef>
          </c:cat>
          <c:val>
            <c:numRef>
              <c:f>glass_transmission_sens!$P$42:$S$42</c:f>
              <c:numCache>
                <c:formatCode>0%</c:formatCode>
                <c:ptCount val="4"/>
                <c:pt idx="0">
                  <c:v>1</c:v>
                </c:pt>
                <c:pt idx="1">
                  <c:v>1.2849556899704602</c:v>
                </c:pt>
                <c:pt idx="2">
                  <c:v>1.6432690955127303</c:v>
                </c:pt>
                <c:pt idx="3">
                  <c:v>1.8143550429033619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14B-4B57-9705-6806361B3F4A}"/>
            </c:ext>
          </c:extLst>
        </c:ser>
        <c:ser>
          <c:idx val="3"/>
          <c:order val="3"/>
          <c:tx>
            <c:strRef>
              <c:f>glass_transmission_sens!$O$43</c:f>
              <c:strCache>
                <c:ptCount val="1"/>
                <c:pt idx="0">
                  <c:v>SE</c:v>
                </c:pt>
              </c:strCache>
            </c:strRef>
          </c:tx>
          <c:spPr>
            <a:ln w="12700" cap="rnd">
              <a:solidFill>
                <a:schemeClr val="accent1">
                  <a:lumMod val="60000"/>
                </a:schemeClr>
              </a:solidFill>
              <a:prstDash val="dash"/>
              <a:round/>
            </a:ln>
            <a:effectLst/>
          </c:spPr>
          <c:marker>
            <c:symbol val="none"/>
          </c:marker>
          <c:cat>
            <c:strRef>
              <c:f>glass_transmission_sens!$P$39:$S$39</c:f>
              <c:strCache>
                <c:ptCount val="4"/>
                <c:pt idx="0">
                  <c:v>triple (std)</c:v>
                </c:pt>
                <c:pt idx="1">
                  <c:v>triple 2</c:v>
                </c:pt>
                <c:pt idx="2">
                  <c:v>double, low SHGC</c:v>
                </c:pt>
                <c:pt idx="3">
                  <c:v>Double, low U, high LT</c:v>
                </c:pt>
              </c:strCache>
            </c:strRef>
          </c:cat>
          <c:val>
            <c:numRef>
              <c:f>glass_transmission_sens!$P$43:$S$43</c:f>
              <c:numCache>
                <c:formatCode>0%</c:formatCode>
                <c:ptCount val="4"/>
                <c:pt idx="0">
                  <c:v>1</c:v>
                </c:pt>
                <c:pt idx="1">
                  <c:v>1.2697259236582183</c:v>
                </c:pt>
                <c:pt idx="2">
                  <c:v>1.6030324025586902</c:v>
                </c:pt>
                <c:pt idx="3">
                  <c:v>1.7649807453716382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014B-4B57-9705-6806361B3F4A}"/>
            </c:ext>
          </c:extLst>
        </c:ser>
        <c:ser>
          <c:idx val="4"/>
          <c:order val="4"/>
          <c:tx>
            <c:strRef>
              <c:f>glass_transmission_sens!$O$44</c:f>
              <c:strCache>
                <c:ptCount val="1"/>
                <c:pt idx="0">
                  <c:v>S</c:v>
                </c:pt>
              </c:strCache>
            </c:strRef>
          </c:tx>
          <c:spPr>
            <a:ln w="12700" cap="rnd">
              <a:solidFill>
                <a:schemeClr val="accent3">
                  <a:lumMod val="60000"/>
                </a:schemeClr>
              </a:solidFill>
              <a:prstDash val="lgDash"/>
              <a:round/>
            </a:ln>
            <a:effectLst/>
          </c:spPr>
          <c:marker>
            <c:symbol val="none"/>
          </c:marker>
          <c:cat>
            <c:strRef>
              <c:f>glass_transmission_sens!$P$39:$S$39</c:f>
              <c:strCache>
                <c:ptCount val="4"/>
                <c:pt idx="0">
                  <c:v>triple (std)</c:v>
                </c:pt>
                <c:pt idx="1">
                  <c:v>triple 2</c:v>
                </c:pt>
                <c:pt idx="2">
                  <c:v>double, low SHGC</c:v>
                </c:pt>
                <c:pt idx="3">
                  <c:v>Double, low U, high LT</c:v>
                </c:pt>
              </c:strCache>
            </c:strRef>
          </c:cat>
          <c:val>
            <c:numRef>
              <c:f>glass_transmission_sens!$P$44:$S$44</c:f>
              <c:numCache>
                <c:formatCode>0%</c:formatCode>
                <c:ptCount val="4"/>
                <c:pt idx="0">
                  <c:v>1</c:v>
                </c:pt>
                <c:pt idx="1">
                  <c:v>1.2876697525305285</c:v>
                </c:pt>
                <c:pt idx="2">
                  <c:v>1.6498685205864343</c:v>
                </c:pt>
                <c:pt idx="3">
                  <c:v>1.8269514786931309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014B-4B57-9705-6806361B3F4A}"/>
            </c:ext>
          </c:extLst>
        </c:ser>
        <c:ser>
          <c:idx val="5"/>
          <c:order val="5"/>
          <c:tx>
            <c:strRef>
              <c:f>glass_transmission_sens!$O$45</c:f>
              <c:strCache>
                <c:ptCount val="1"/>
                <c:pt idx="0">
                  <c:v>SW</c:v>
                </c:pt>
              </c:strCache>
            </c:strRef>
          </c:tx>
          <c:spPr>
            <a:ln w="12700" cap="rnd">
              <a:solidFill>
                <a:schemeClr val="accent5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glass_transmission_sens!$P$39:$S$39</c:f>
              <c:strCache>
                <c:ptCount val="4"/>
                <c:pt idx="0">
                  <c:v>triple (std)</c:v>
                </c:pt>
                <c:pt idx="1">
                  <c:v>triple 2</c:v>
                </c:pt>
                <c:pt idx="2">
                  <c:v>double, low SHGC</c:v>
                </c:pt>
                <c:pt idx="3">
                  <c:v>Double, low U, high LT</c:v>
                </c:pt>
              </c:strCache>
            </c:strRef>
          </c:cat>
          <c:val>
            <c:numRef>
              <c:f>glass_transmission_sens!$P$45:$S$45</c:f>
              <c:numCache>
                <c:formatCode>0%</c:formatCode>
                <c:ptCount val="4"/>
                <c:pt idx="0">
                  <c:v>1</c:v>
                </c:pt>
                <c:pt idx="1">
                  <c:v>1.2646769497127566</c:v>
                </c:pt>
                <c:pt idx="2">
                  <c:v>1.5927244825686628</c:v>
                </c:pt>
                <c:pt idx="3">
                  <c:v>1.7513181710868022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014B-4B57-9705-6806361B3F4A}"/>
            </c:ext>
          </c:extLst>
        </c:ser>
        <c:ser>
          <c:idx val="6"/>
          <c:order val="6"/>
          <c:tx>
            <c:strRef>
              <c:f>glass_transmission_sens!$O$46</c:f>
              <c:strCache>
                <c:ptCount val="1"/>
                <c:pt idx="0">
                  <c:v>W</c:v>
                </c:pt>
              </c:strCache>
            </c:strRef>
          </c:tx>
          <c:spPr>
            <a:ln w="12700" cap="rnd">
              <a:solidFill>
                <a:schemeClr val="accent1">
                  <a:lumMod val="80000"/>
                  <a:lumOff val="20000"/>
                </a:schemeClr>
              </a:solidFill>
              <a:prstDash val="lgDashDot"/>
              <a:round/>
            </a:ln>
            <a:effectLst/>
          </c:spPr>
          <c:marker>
            <c:symbol val="none"/>
          </c:marker>
          <c:cat>
            <c:strRef>
              <c:f>glass_transmission_sens!$P$39:$S$39</c:f>
              <c:strCache>
                <c:ptCount val="4"/>
                <c:pt idx="0">
                  <c:v>triple (std)</c:v>
                </c:pt>
                <c:pt idx="1">
                  <c:v>triple 2</c:v>
                </c:pt>
                <c:pt idx="2">
                  <c:v>double, low SHGC</c:v>
                </c:pt>
                <c:pt idx="3">
                  <c:v>Double, low U, high LT</c:v>
                </c:pt>
              </c:strCache>
            </c:strRef>
          </c:cat>
          <c:val>
            <c:numRef>
              <c:f>glass_transmission_sens!$P$46:$S$46</c:f>
              <c:numCache>
                <c:formatCode>0%</c:formatCode>
                <c:ptCount val="4"/>
                <c:pt idx="0">
                  <c:v>1</c:v>
                </c:pt>
                <c:pt idx="1">
                  <c:v>1.275017654160687</c:v>
                </c:pt>
                <c:pt idx="2">
                  <c:v>1.61493428096312</c:v>
                </c:pt>
                <c:pt idx="3">
                  <c:v>1.7776486935921092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014B-4B57-9705-6806361B3F4A}"/>
            </c:ext>
          </c:extLst>
        </c:ser>
        <c:ser>
          <c:idx val="7"/>
          <c:order val="7"/>
          <c:tx>
            <c:strRef>
              <c:f>glass_transmission_sens!$O$47</c:f>
              <c:strCache>
                <c:ptCount val="1"/>
                <c:pt idx="0">
                  <c:v>NW</c:v>
                </c:pt>
              </c:strCache>
            </c:strRef>
          </c:tx>
          <c:spPr>
            <a:ln w="12700" cap="rnd">
              <a:solidFill>
                <a:schemeClr val="accent3">
                  <a:lumMod val="80000"/>
                  <a:lumOff val="20000"/>
                </a:schemeClr>
              </a:solidFill>
              <a:prstDash val="dash"/>
              <a:round/>
            </a:ln>
            <a:effectLst/>
          </c:spPr>
          <c:marker>
            <c:symbol val="none"/>
          </c:marker>
          <c:cat>
            <c:strRef>
              <c:f>glass_transmission_sens!$P$39:$S$39</c:f>
              <c:strCache>
                <c:ptCount val="4"/>
                <c:pt idx="0">
                  <c:v>triple (std)</c:v>
                </c:pt>
                <c:pt idx="1">
                  <c:v>triple 2</c:v>
                </c:pt>
                <c:pt idx="2">
                  <c:v>double, low SHGC</c:v>
                </c:pt>
                <c:pt idx="3">
                  <c:v>Double, low U, high LT</c:v>
                </c:pt>
              </c:strCache>
            </c:strRef>
          </c:cat>
          <c:val>
            <c:numRef>
              <c:f>glass_transmission_sens!$P$47:$S$47</c:f>
              <c:numCache>
                <c:formatCode>0%</c:formatCode>
                <c:ptCount val="4"/>
                <c:pt idx="0">
                  <c:v>1</c:v>
                </c:pt>
                <c:pt idx="1">
                  <c:v>1.2643958927036685</c:v>
                </c:pt>
                <c:pt idx="2">
                  <c:v>1.596100782557561</c:v>
                </c:pt>
                <c:pt idx="3">
                  <c:v>1.7617496720495773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014B-4B57-9705-6806361B3F4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dropLines>
          <c:spPr>
            <a:ln w="9525" cap="flat" cmpd="sng" algn="ctr">
              <a:solidFill>
                <a:schemeClr val="tx1">
                  <a:lumMod val="35000"/>
                  <a:lumOff val="65000"/>
                </a:schemeClr>
              </a:solidFill>
              <a:round/>
            </a:ln>
            <a:effectLst/>
          </c:spPr>
        </c:dropLines>
        <c:smooth val="0"/>
        <c:axId val="149271391"/>
        <c:axId val="149265631"/>
      </c:lineChart>
      <c:catAx>
        <c:axId val="14927139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noFill/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9265631"/>
        <c:crosses val="autoZero"/>
        <c:auto val="1"/>
        <c:lblAlgn val="ctr"/>
        <c:lblOffset val="100"/>
        <c:tickMarkSkip val="1"/>
        <c:noMultiLvlLbl val="0"/>
      </c:catAx>
      <c:valAx>
        <c:axId val="149265631"/>
        <c:scaling>
          <c:orientation val="minMax"/>
          <c:min val="0.8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9271391"/>
        <c:crossesAt val="1"/>
        <c:crossBetween val="between"/>
        <c:majorUnit val="0.2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glass_transmission_sens!$O$51</c:f>
              <c:strCache>
                <c:ptCount val="1"/>
                <c:pt idx="0">
                  <c:v>N</c:v>
                </c:pt>
              </c:strCache>
            </c:strRef>
          </c:tx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glass_transmission_sens!$P$50:$S$50</c:f>
              <c:strCache>
                <c:ptCount val="4"/>
                <c:pt idx="0">
                  <c:v>triple (std)</c:v>
                </c:pt>
                <c:pt idx="1">
                  <c:v>triple 2</c:v>
                </c:pt>
                <c:pt idx="2">
                  <c:v>double, low SHGC</c:v>
                </c:pt>
                <c:pt idx="3">
                  <c:v>Double, low U, high LT</c:v>
                </c:pt>
              </c:strCache>
            </c:strRef>
          </c:cat>
          <c:val>
            <c:numRef>
              <c:f>glass_transmission_sens!$P$51:$S$51</c:f>
              <c:numCache>
                <c:formatCode>0%</c:formatCode>
                <c:ptCount val="4"/>
                <c:pt idx="0">
                  <c:v>1</c:v>
                </c:pt>
                <c:pt idx="1">
                  <c:v>1.2758283943965518</c:v>
                </c:pt>
                <c:pt idx="2">
                  <c:v>1.6152007004310343</c:v>
                </c:pt>
                <c:pt idx="3">
                  <c:v>1.7783203124999998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37A-4463-8231-6BB312C7714B}"/>
            </c:ext>
          </c:extLst>
        </c:ser>
        <c:ser>
          <c:idx val="1"/>
          <c:order val="1"/>
          <c:tx>
            <c:strRef>
              <c:f>glass_transmission_sens!$O$52</c:f>
              <c:strCache>
                <c:ptCount val="1"/>
                <c:pt idx="0">
                  <c:v>NE</c:v>
                </c:pt>
              </c:strCache>
            </c:strRef>
          </c:tx>
          <c:spPr>
            <a:ln w="1270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glass_transmission_sens!$P$50:$S$50</c:f>
              <c:strCache>
                <c:ptCount val="4"/>
                <c:pt idx="0">
                  <c:v>triple (std)</c:v>
                </c:pt>
                <c:pt idx="1">
                  <c:v>triple 2</c:v>
                </c:pt>
                <c:pt idx="2">
                  <c:v>double, low SHGC</c:v>
                </c:pt>
                <c:pt idx="3">
                  <c:v>Double, low U, high LT</c:v>
                </c:pt>
              </c:strCache>
            </c:strRef>
          </c:cat>
          <c:val>
            <c:numRef>
              <c:f>glass_transmission_sens!$P$52:$S$52</c:f>
              <c:numCache>
                <c:formatCode>0%</c:formatCode>
                <c:ptCount val="4"/>
                <c:pt idx="0">
                  <c:v>1</c:v>
                </c:pt>
                <c:pt idx="1">
                  <c:v>1.2677311656263608</c:v>
                </c:pt>
                <c:pt idx="2">
                  <c:v>1.600725794745246</c:v>
                </c:pt>
                <c:pt idx="3">
                  <c:v>1.7602264479605165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37A-4463-8231-6BB312C7714B}"/>
            </c:ext>
          </c:extLst>
        </c:ser>
        <c:ser>
          <c:idx val="2"/>
          <c:order val="2"/>
          <c:tx>
            <c:strRef>
              <c:f>glass_transmission_sens!$O$53</c:f>
              <c:strCache>
                <c:ptCount val="1"/>
                <c:pt idx="0">
                  <c:v>E</c:v>
                </c:pt>
              </c:strCache>
            </c:strRef>
          </c:tx>
          <c:spPr>
            <a:ln w="12700" cap="rnd">
              <a:solidFill>
                <a:schemeClr val="accent5"/>
              </a:solidFill>
              <a:prstDash val="dashDot"/>
              <a:round/>
            </a:ln>
            <a:effectLst/>
          </c:spPr>
          <c:marker>
            <c:symbol val="none"/>
          </c:marker>
          <c:cat>
            <c:strRef>
              <c:f>glass_transmission_sens!$P$50:$S$50</c:f>
              <c:strCache>
                <c:ptCount val="4"/>
                <c:pt idx="0">
                  <c:v>triple (std)</c:v>
                </c:pt>
                <c:pt idx="1">
                  <c:v>triple 2</c:v>
                </c:pt>
                <c:pt idx="2">
                  <c:v>double, low SHGC</c:v>
                </c:pt>
                <c:pt idx="3">
                  <c:v>Double, low U, high LT</c:v>
                </c:pt>
              </c:strCache>
            </c:strRef>
          </c:cat>
          <c:val>
            <c:numRef>
              <c:f>glass_transmission_sens!$P$53:$S$53</c:f>
              <c:numCache>
                <c:formatCode>0%</c:formatCode>
                <c:ptCount val="4"/>
                <c:pt idx="0">
                  <c:v>1</c:v>
                </c:pt>
                <c:pt idx="1">
                  <c:v>1.2876556513409962</c:v>
                </c:pt>
                <c:pt idx="2">
                  <c:v>1.6428400383141761</c:v>
                </c:pt>
                <c:pt idx="3">
                  <c:v>1.8147449712643677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B37A-4463-8231-6BB312C7714B}"/>
            </c:ext>
          </c:extLst>
        </c:ser>
        <c:ser>
          <c:idx val="3"/>
          <c:order val="3"/>
          <c:tx>
            <c:strRef>
              <c:f>glass_transmission_sens!$O$54</c:f>
              <c:strCache>
                <c:ptCount val="1"/>
                <c:pt idx="0">
                  <c:v>SE</c:v>
                </c:pt>
              </c:strCache>
            </c:strRef>
          </c:tx>
          <c:spPr>
            <a:ln w="12700" cap="rnd">
              <a:solidFill>
                <a:schemeClr val="accent1">
                  <a:lumMod val="60000"/>
                </a:schemeClr>
              </a:solidFill>
              <a:prstDash val="dash"/>
              <a:round/>
            </a:ln>
            <a:effectLst/>
          </c:spPr>
          <c:marker>
            <c:symbol val="none"/>
          </c:marker>
          <c:cat>
            <c:strRef>
              <c:f>glass_transmission_sens!$P$50:$S$50</c:f>
              <c:strCache>
                <c:ptCount val="4"/>
                <c:pt idx="0">
                  <c:v>triple (std)</c:v>
                </c:pt>
                <c:pt idx="1">
                  <c:v>triple 2</c:v>
                </c:pt>
                <c:pt idx="2">
                  <c:v>double, low SHGC</c:v>
                </c:pt>
                <c:pt idx="3">
                  <c:v>Double, low U, high LT</c:v>
                </c:pt>
              </c:strCache>
            </c:strRef>
          </c:cat>
          <c:val>
            <c:numRef>
              <c:f>glass_transmission_sens!$P$54:$S$54</c:f>
              <c:numCache>
                <c:formatCode>0%</c:formatCode>
                <c:ptCount val="4"/>
                <c:pt idx="0">
                  <c:v>1</c:v>
                </c:pt>
                <c:pt idx="1">
                  <c:v>1.2656153642850849</c:v>
                </c:pt>
                <c:pt idx="2">
                  <c:v>1.5923707162364547</c:v>
                </c:pt>
                <c:pt idx="3">
                  <c:v>1.7509470531230726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B37A-4463-8231-6BB312C7714B}"/>
            </c:ext>
          </c:extLst>
        </c:ser>
        <c:ser>
          <c:idx val="4"/>
          <c:order val="4"/>
          <c:tx>
            <c:strRef>
              <c:f>glass_transmission_sens!$O$55</c:f>
              <c:strCache>
                <c:ptCount val="1"/>
                <c:pt idx="0">
                  <c:v>S</c:v>
                </c:pt>
              </c:strCache>
            </c:strRef>
          </c:tx>
          <c:spPr>
            <a:ln w="12700" cap="rnd">
              <a:solidFill>
                <a:schemeClr val="accent3">
                  <a:lumMod val="60000"/>
                </a:schemeClr>
              </a:solidFill>
              <a:prstDash val="lgDash"/>
              <a:round/>
            </a:ln>
            <a:effectLst/>
          </c:spPr>
          <c:marker>
            <c:symbol val="none"/>
          </c:marker>
          <c:cat>
            <c:strRef>
              <c:f>glass_transmission_sens!$P$50:$S$50</c:f>
              <c:strCache>
                <c:ptCount val="4"/>
                <c:pt idx="0">
                  <c:v>triple (std)</c:v>
                </c:pt>
                <c:pt idx="1">
                  <c:v>triple 2</c:v>
                </c:pt>
                <c:pt idx="2">
                  <c:v>double, low SHGC</c:v>
                </c:pt>
                <c:pt idx="3">
                  <c:v>Double, low U, high LT</c:v>
                </c:pt>
              </c:strCache>
            </c:strRef>
          </c:cat>
          <c:val>
            <c:numRef>
              <c:f>glass_transmission_sens!$P$55:$S$55</c:f>
              <c:numCache>
                <c:formatCode>0%</c:formatCode>
                <c:ptCount val="4"/>
                <c:pt idx="0">
                  <c:v>1</c:v>
                </c:pt>
                <c:pt idx="1">
                  <c:v>1.2722252898950857</c:v>
                </c:pt>
                <c:pt idx="2">
                  <c:v>1.6040072572375166</c:v>
                </c:pt>
                <c:pt idx="3">
                  <c:v>1.7673739843811629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B37A-4463-8231-6BB312C7714B}"/>
            </c:ext>
          </c:extLst>
        </c:ser>
        <c:ser>
          <c:idx val="5"/>
          <c:order val="5"/>
          <c:tx>
            <c:strRef>
              <c:f>glass_transmission_sens!$O$56</c:f>
              <c:strCache>
                <c:ptCount val="1"/>
                <c:pt idx="0">
                  <c:v>SW</c:v>
                </c:pt>
              </c:strCache>
            </c:strRef>
          </c:tx>
          <c:spPr>
            <a:ln w="12700" cap="rnd">
              <a:solidFill>
                <a:schemeClr val="accent5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glass_transmission_sens!$P$50:$S$50</c:f>
              <c:strCache>
                <c:ptCount val="4"/>
                <c:pt idx="0">
                  <c:v>triple (std)</c:v>
                </c:pt>
                <c:pt idx="1">
                  <c:v>triple 2</c:v>
                </c:pt>
                <c:pt idx="2">
                  <c:v>double, low SHGC</c:v>
                </c:pt>
                <c:pt idx="3">
                  <c:v>Double, low U, high LT</c:v>
                </c:pt>
              </c:strCache>
            </c:strRef>
          </c:cat>
          <c:val>
            <c:numRef>
              <c:f>glass_transmission_sens!$P$56:$S$56</c:f>
              <c:numCache>
                <c:formatCode>0%</c:formatCode>
                <c:ptCount val="4"/>
                <c:pt idx="0">
                  <c:v>1</c:v>
                </c:pt>
                <c:pt idx="1">
                  <c:v>1.2586240883106643</c:v>
                </c:pt>
                <c:pt idx="2">
                  <c:v>1.5775675142913466</c:v>
                </c:pt>
                <c:pt idx="3">
                  <c:v>1.7299428346146268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B37A-4463-8231-6BB312C7714B}"/>
            </c:ext>
          </c:extLst>
        </c:ser>
        <c:ser>
          <c:idx val="6"/>
          <c:order val="6"/>
          <c:tx>
            <c:strRef>
              <c:f>glass_transmission_sens!$O$57</c:f>
              <c:strCache>
                <c:ptCount val="1"/>
                <c:pt idx="0">
                  <c:v>W</c:v>
                </c:pt>
              </c:strCache>
            </c:strRef>
          </c:tx>
          <c:spPr>
            <a:ln w="12700" cap="rnd">
              <a:solidFill>
                <a:schemeClr val="accent1">
                  <a:lumMod val="80000"/>
                  <a:lumOff val="20000"/>
                </a:schemeClr>
              </a:solidFill>
              <a:prstDash val="lgDash"/>
              <a:round/>
            </a:ln>
            <a:effectLst/>
          </c:spPr>
          <c:marker>
            <c:symbol val="none"/>
          </c:marker>
          <c:cat>
            <c:strRef>
              <c:f>glass_transmission_sens!$P$50:$S$50</c:f>
              <c:strCache>
                <c:ptCount val="4"/>
                <c:pt idx="0">
                  <c:v>triple (std)</c:v>
                </c:pt>
                <c:pt idx="1">
                  <c:v>triple 2</c:v>
                </c:pt>
                <c:pt idx="2">
                  <c:v>double, low SHGC</c:v>
                </c:pt>
                <c:pt idx="3">
                  <c:v>Double, low U, high LT</c:v>
                </c:pt>
              </c:strCache>
            </c:strRef>
          </c:cat>
          <c:val>
            <c:numRef>
              <c:f>glass_transmission_sens!$P$57:$S$57</c:f>
              <c:numCache>
                <c:formatCode>0%</c:formatCode>
                <c:ptCount val="4"/>
                <c:pt idx="0">
                  <c:v>1</c:v>
                </c:pt>
                <c:pt idx="1">
                  <c:v>1.2666242910228827</c:v>
                </c:pt>
                <c:pt idx="2">
                  <c:v>1.5961764130647367</c:v>
                </c:pt>
                <c:pt idx="3">
                  <c:v>1.7547183649520828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B37A-4463-8231-6BB312C7714B}"/>
            </c:ext>
          </c:extLst>
        </c:ser>
        <c:ser>
          <c:idx val="7"/>
          <c:order val="7"/>
          <c:tx>
            <c:strRef>
              <c:f>glass_transmission_sens!$O$58</c:f>
              <c:strCache>
                <c:ptCount val="1"/>
                <c:pt idx="0">
                  <c:v>NW</c:v>
                </c:pt>
              </c:strCache>
            </c:strRef>
          </c:tx>
          <c:spPr>
            <a:ln w="12700" cap="rnd">
              <a:solidFill>
                <a:schemeClr val="accent3">
                  <a:lumMod val="80000"/>
                  <a:lumOff val="20000"/>
                </a:schemeClr>
              </a:solidFill>
              <a:prstDash val="dash"/>
              <a:round/>
            </a:ln>
            <a:effectLst/>
          </c:spPr>
          <c:marker>
            <c:symbol val="none"/>
          </c:marker>
          <c:cat>
            <c:strRef>
              <c:f>glass_transmission_sens!$P$50:$S$50</c:f>
              <c:strCache>
                <c:ptCount val="4"/>
                <c:pt idx="0">
                  <c:v>triple (std)</c:v>
                </c:pt>
                <c:pt idx="1">
                  <c:v>triple 2</c:v>
                </c:pt>
                <c:pt idx="2">
                  <c:v>double, low SHGC</c:v>
                </c:pt>
                <c:pt idx="3">
                  <c:v>Double, low U, high LT</c:v>
                </c:pt>
              </c:strCache>
            </c:strRef>
          </c:cat>
          <c:val>
            <c:numRef>
              <c:f>glass_transmission_sens!$P$58:$S$58</c:f>
              <c:numCache>
                <c:formatCode>0%</c:formatCode>
                <c:ptCount val="4"/>
                <c:pt idx="0">
                  <c:v>1</c:v>
                </c:pt>
                <c:pt idx="1">
                  <c:v>1.2628144405852015</c:v>
                </c:pt>
                <c:pt idx="2">
                  <c:v>1.5845349612321511</c:v>
                </c:pt>
                <c:pt idx="3">
                  <c:v>1.7435883942041188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B37A-4463-8231-6BB312C7714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dropLines>
          <c:spPr>
            <a:ln w="9525" cap="flat" cmpd="sng" algn="ctr">
              <a:solidFill>
                <a:schemeClr val="tx1">
                  <a:lumMod val="35000"/>
                  <a:lumOff val="65000"/>
                </a:schemeClr>
              </a:solidFill>
              <a:round/>
            </a:ln>
            <a:effectLst/>
          </c:spPr>
        </c:dropLines>
        <c:smooth val="0"/>
        <c:axId val="149268991"/>
        <c:axId val="149267551"/>
      </c:lineChart>
      <c:catAx>
        <c:axId val="14926899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noFill/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9267551"/>
        <c:crosses val="autoZero"/>
        <c:auto val="1"/>
        <c:lblAlgn val="ctr"/>
        <c:lblOffset val="100"/>
        <c:noMultiLvlLbl val="0"/>
      </c:catAx>
      <c:valAx>
        <c:axId val="149267551"/>
        <c:scaling>
          <c:orientation val="minMax"/>
          <c:min val="0.8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926899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glass_transmission_sens!$O$62</c:f>
              <c:strCache>
                <c:ptCount val="1"/>
                <c:pt idx="0">
                  <c:v>N</c:v>
                </c:pt>
              </c:strCache>
            </c:strRef>
          </c:tx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glass_transmission_sens!$P$61:$S$61</c:f>
              <c:strCache>
                <c:ptCount val="4"/>
                <c:pt idx="0">
                  <c:v>triple (std)</c:v>
                </c:pt>
                <c:pt idx="1">
                  <c:v>triple 2</c:v>
                </c:pt>
                <c:pt idx="2">
                  <c:v>double, low SHGC</c:v>
                </c:pt>
                <c:pt idx="3">
                  <c:v>Double, low U, high LT</c:v>
                </c:pt>
              </c:strCache>
            </c:strRef>
          </c:cat>
          <c:val>
            <c:numRef>
              <c:f>glass_transmission_sens!$P$62:$S$62</c:f>
              <c:numCache>
                <c:formatCode>0%</c:formatCode>
                <c:ptCount val="4"/>
                <c:pt idx="0">
                  <c:v>1</c:v>
                </c:pt>
                <c:pt idx="1">
                  <c:v>1.2644344941355619</c:v>
                </c:pt>
                <c:pt idx="2">
                  <c:v>1.5881297246342658</c:v>
                </c:pt>
                <c:pt idx="3">
                  <c:v>1.7454453166071462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C7A-4C60-B0EE-416B3C7B6D10}"/>
            </c:ext>
          </c:extLst>
        </c:ser>
        <c:ser>
          <c:idx val="1"/>
          <c:order val="1"/>
          <c:tx>
            <c:strRef>
              <c:f>glass_transmission_sens!$O$63</c:f>
              <c:strCache>
                <c:ptCount val="1"/>
                <c:pt idx="0">
                  <c:v>NE</c:v>
                </c:pt>
              </c:strCache>
            </c:strRef>
          </c:tx>
          <c:spPr>
            <a:ln w="1270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glass_transmission_sens!$P$61:$S$61</c:f>
              <c:strCache>
                <c:ptCount val="4"/>
                <c:pt idx="0">
                  <c:v>triple (std)</c:v>
                </c:pt>
                <c:pt idx="1">
                  <c:v>triple 2</c:v>
                </c:pt>
                <c:pt idx="2">
                  <c:v>double, low SHGC</c:v>
                </c:pt>
                <c:pt idx="3">
                  <c:v>Double, low U, high LT</c:v>
                </c:pt>
              </c:strCache>
            </c:strRef>
          </c:cat>
          <c:val>
            <c:numRef>
              <c:f>glass_transmission_sens!$P$63:$S$63</c:f>
              <c:numCache>
                <c:formatCode>0%</c:formatCode>
                <c:ptCount val="4"/>
                <c:pt idx="0">
                  <c:v>1</c:v>
                </c:pt>
                <c:pt idx="1">
                  <c:v>1.2586153740750892</c:v>
                </c:pt>
                <c:pt idx="2">
                  <c:v>1.5794909564264181</c:v>
                </c:pt>
                <c:pt idx="3">
                  <c:v>1.7340367223896958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C7A-4C60-B0EE-416B3C7B6D10}"/>
            </c:ext>
          </c:extLst>
        </c:ser>
        <c:ser>
          <c:idx val="2"/>
          <c:order val="2"/>
          <c:tx>
            <c:strRef>
              <c:f>glass_transmission_sens!$O$64</c:f>
              <c:strCache>
                <c:ptCount val="1"/>
                <c:pt idx="0">
                  <c:v>E</c:v>
                </c:pt>
              </c:strCache>
            </c:strRef>
          </c:tx>
          <c:spPr>
            <a:ln w="12700" cap="rnd">
              <a:solidFill>
                <a:schemeClr val="accent5"/>
              </a:solidFill>
              <a:prstDash val="dashDot"/>
              <a:round/>
            </a:ln>
            <a:effectLst/>
          </c:spPr>
          <c:marker>
            <c:symbol val="none"/>
          </c:marker>
          <c:cat>
            <c:strRef>
              <c:f>glass_transmission_sens!$P$61:$S$61</c:f>
              <c:strCache>
                <c:ptCount val="4"/>
                <c:pt idx="0">
                  <c:v>triple (std)</c:v>
                </c:pt>
                <c:pt idx="1">
                  <c:v>triple 2</c:v>
                </c:pt>
                <c:pt idx="2">
                  <c:v>double, low SHGC</c:v>
                </c:pt>
                <c:pt idx="3">
                  <c:v>Double, low U, high LT</c:v>
                </c:pt>
              </c:strCache>
            </c:strRef>
          </c:cat>
          <c:val>
            <c:numRef>
              <c:f>glass_transmission_sens!$P$64:$S$64</c:f>
              <c:numCache>
                <c:formatCode>0%</c:formatCode>
                <c:ptCount val="4"/>
                <c:pt idx="0">
                  <c:v>1</c:v>
                </c:pt>
                <c:pt idx="1">
                  <c:v>1.2775374076077159</c:v>
                </c:pt>
                <c:pt idx="2">
                  <c:v>1.6180638182801514</c:v>
                </c:pt>
                <c:pt idx="3">
                  <c:v>1.784333874166216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C7A-4C60-B0EE-416B3C7B6D10}"/>
            </c:ext>
          </c:extLst>
        </c:ser>
        <c:ser>
          <c:idx val="3"/>
          <c:order val="3"/>
          <c:tx>
            <c:strRef>
              <c:f>glass_transmission_sens!$O$65</c:f>
              <c:strCache>
                <c:ptCount val="1"/>
                <c:pt idx="0">
                  <c:v>SE</c:v>
                </c:pt>
              </c:strCache>
            </c:strRef>
          </c:tx>
          <c:spPr>
            <a:ln w="12700" cap="rnd">
              <a:solidFill>
                <a:schemeClr val="accent1">
                  <a:lumMod val="60000"/>
                </a:schemeClr>
              </a:solidFill>
              <a:prstDash val="dash"/>
              <a:round/>
            </a:ln>
            <a:effectLst/>
          </c:spPr>
          <c:marker>
            <c:symbol val="none"/>
          </c:marker>
          <c:cat>
            <c:strRef>
              <c:f>glass_transmission_sens!$P$61:$S$61</c:f>
              <c:strCache>
                <c:ptCount val="4"/>
                <c:pt idx="0">
                  <c:v>triple (std)</c:v>
                </c:pt>
                <c:pt idx="1">
                  <c:v>triple 2</c:v>
                </c:pt>
                <c:pt idx="2">
                  <c:v>double, low SHGC</c:v>
                </c:pt>
                <c:pt idx="3">
                  <c:v>Double, low U, high LT</c:v>
                </c:pt>
              </c:strCache>
            </c:strRef>
          </c:cat>
          <c:val>
            <c:numRef>
              <c:f>glass_transmission_sens!$P$65:$S$65</c:f>
              <c:numCache>
                <c:formatCode>0%</c:formatCode>
                <c:ptCount val="4"/>
                <c:pt idx="0">
                  <c:v>1</c:v>
                </c:pt>
                <c:pt idx="1">
                  <c:v>1.2578757315402813</c:v>
                </c:pt>
                <c:pt idx="2">
                  <c:v>1.5724069231727058</c:v>
                </c:pt>
                <c:pt idx="3">
                  <c:v>1.7261237703897399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DC7A-4C60-B0EE-416B3C7B6D10}"/>
            </c:ext>
          </c:extLst>
        </c:ser>
        <c:ser>
          <c:idx val="4"/>
          <c:order val="4"/>
          <c:tx>
            <c:strRef>
              <c:f>glass_transmission_sens!$O$66</c:f>
              <c:strCache>
                <c:ptCount val="1"/>
                <c:pt idx="0">
                  <c:v>S</c:v>
                </c:pt>
              </c:strCache>
            </c:strRef>
          </c:tx>
          <c:spPr>
            <a:ln w="12700" cap="rnd">
              <a:solidFill>
                <a:schemeClr val="accent3">
                  <a:lumMod val="60000"/>
                </a:schemeClr>
              </a:solidFill>
              <a:prstDash val="lgDash"/>
              <a:round/>
            </a:ln>
            <a:effectLst/>
          </c:spPr>
          <c:marker>
            <c:symbol val="none"/>
          </c:marker>
          <c:cat>
            <c:strRef>
              <c:f>glass_transmission_sens!$P$61:$S$61</c:f>
              <c:strCache>
                <c:ptCount val="4"/>
                <c:pt idx="0">
                  <c:v>triple (std)</c:v>
                </c:pt>
                <c:pt idx="1">
                  <c:v>triple 2</c:v>
                </c:pt>
                <c:pt idx="2">
                  <c:v>double, low SHGC</c:v>
                </c:pt>
                <c:pt idx="3">
                  <c:v>Double, low U, high LT</c:v>
                </c:pt>
              </c:strCache>
            </c:strRef>
          </c:cat>
          <c:val>
            <c:numRef>
              <c:f>glass_transmission_sens!$P$66:$S$66</c:f>
              <c:numCache>
                <c:formatCode>0%</c:formatCode>
                <c:ptCount val="4"/>
                <c:pt idx="0">
                  <c:v>1</c:v>
                </c:pt>
                <c:pt idx="1">
                  <c:v>1.2644915534945349</c:v>
                </c:pt>
                <c:pt idx="2">
                  <c:v>1.5875565860660263</c:v>
                </c:pt>
                <c:pt idx="3">
                  <c:v>1.7440101578889255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DC7A-4C60-B0EE-416B3C7B6D10}"/>
            </c:ext>
          </c:extLst>
        </c:ser>
        <c:ser>
          <c:idx val="5"/>
          <c:order val="5"/>
          <c:tx>
            <c:strRef>
              <c:f>glass_transmission_sens!$O$67</c:f>
              <c:strCache>
                <c:ptCount val="1"/>
                <c:pt idx="0">
                  <c:v>SW</c:v>
                </c:pt>
              </c:strCache>
            </c:strRef>
          </c:tx>
          <c:spPr>
            <a:ln w="12700" cap="rnd">
              <a:solidFill>
                <a:schemeClr val="accent5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glass_transmission_sens!$P$61:$S$61</c:f>
              <c:strCache>
                <c:ptCount val="4"/>
                <c:pt idx="0">
                  <c:v>triple (std)</c:v>
                </c:pt>
                <c:pt idx="1">
                  <c:v>triple 2</c:v>
                </c:pt>
                <c:pt idx="2">
                  <c:v>double, low SHGC</c:v>
                </c:pt>
                <c:pt idx="3">
                  <c:v>Double, low U, high LT</c:v>
                </c:pt>
              </c:strCache>
            </c:strRef>
          </c:cat>
          <c:val>
            <c:numRef>
              <c:f>glass_transmission_sens!$P$67:$S$67</c:f>
              <c:numCache>
                <c:formatCode>0%</c:formatCode>
                <c:ptCount val="4"/>
                <c:pt idx="0">
                  <c:v>1</c:v>
                </c:pt>
                <c:pt idx="1">
                  <c:v>1.2550896943553054</c:v>
                </c:pt>
                <c:pt idx="2">
                  <c:v>1.5675732547740544</c:v>
                </c:pt>
                <c:pt idx="3">
                  <c:v>1.7178704824030722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DC7A-4C60-B0EE-416B3C7B6D10}"/>
            </c:ext>
          </c:extLst>
        </c:ser>
        <c:ser>
          <c:idx val="6"/>
          <c:order val="6"/>
          <c:tx>
            <c:strRef>
              <c:f>glass_transmission_sens!$O$68</c:f>
              <c:strCache>
                <c:ptCount val="1"/>
                <c:pt idx="0">
                  <c:v>W</c:v>
                </c:pt>
              </c:strCache>
            </c:strRef>
          </c:tx>
          <c:spPr>
            <a:ln w="12700" cap="rnd">
              <a:solidFill>
                <a:schemeClr val="accent1">
                  <a:lumMod val="80000"/>
                  <a:lumOff val="20000"/>
                </a:schemeClr>
              </a:solidFill>
              <a:prstDash val="lgDash"/>
              <a:round/>
            </a:ln>
            <a:effectLst/>
          </c:spPr>
          <c:marker>
            <c:symbol val="none"/>
          </c:marker>
          <c:cat>
            <c:strRef>
              <c:f>glass_transmission_sens!$P$61:$S$61</c:f>
              <c:strCache>
                <c:ptCount val="4"/>
                <c:pt idx="0">
                  <c:v>triple (std)</c:v>
                </c:pt>
                <c:pt idx="1">
                  <c:v>triple 2</c:v>
                </c:pt>
                <c:pt idx="2">
                  <c:v>double, low SHGC</c:v>
                </c:pt>
                <c:pt idx="3">
                  <c:v>Double, low U, high LT</c:v>
                </c:pt>
              </c:strCache>
            </c:strRef>
          </c:cat>
          <c:val>
            <c:numRef>
              <c:f>glass_transmission_sens!$P$68:$S$68</c:f>
              <c:numCache>
                <c:formatCode>0%</c:formatCode>
                <c:ptCount val="4"/>
                <c:pt idx="0">
                  <c:v>1</c:v>
                </c:pt>
                <c:pt idx="1">
                  <c:v>1.2626121306888325</c:v>
                </c:pt>
                <c:pt idx="2">
                  <c:v>1.5844786437330263</c:v>
                </c:pt>
                <c:pt idx="3">
                  <c:v>1.7382931445971526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DC7A-4C60-B0EE-416B3C7B6D10}"/>
            </c:ext>
          </c:extLst>
        </c:ser>
        <c:ser>
          <c:idx val="7"/>
          <c:order val="7"/>
          <c:tx>
            <c:strRef>
              <c:f>glass_transmission_sens!$O$69</c:f>
              <c:strCache>
                <c:ptCount val="1"/>
                <c:pt idx="0">
                  <c:v>NW</c:v>
                </c:pt>
              </c:strCache>
            </c:strRef>
          </c:tx>
          <c:spPr>
            <a:ln w="12700" cap="rnd">
              <a:solidFill>
                <a:schemeClr val="accent3">
                  <a:lumMod val="80000"/>
                  <a:lumOff val="20000"/>
                </a:schemeClr>
              </a:solidFill>
              <a:prstDash val="dash"/>
              <a:round/>
            </a:ln>
            <a:effectLst/>
          </c:spPr>
          <c:marker>
            <c:symbol val="none"/>
          </c:marker>
          <c:cat>
            <c:strRef>
              <c:f>glass_transmission_sens!$P$61:$S$61</c:f>
              <c:strCache>
                <c:ptCount val="4"/>
                <c:pt idx="0">
                  <c:v>triple (std)</c:v>
                </c:pt>
                <c:pt idx="1">
                  <c:v>triple 2</c:v>
                </c:pt>
                <c:pt idx="2">
                  <c:v>double, low SHGC</c:v>
                </c:pt>
                <c:pt idx="3">
                  <c:v>Double, low U, high LT</c:v>
                </c:pt>
              </c:strCache>
            </c:strRef>
          </c:cat>
          <c:val>
            <c:numRef>
              <c:f>glass_transmission_sens!$P$69:$S$69</c:f>
              <c:numCache>
                <c:formatCode>0%</c:formatCode>
                <c:ptCount val="4"/>
                <c:pt idx="0">
                  <c:v>1</c:v>
                </c:pt>
                <c:pt idx="1">
                  <c:v>1.25436751120461</c:v>
                </c:pt>
                <c:pt idx="2">
                  <c:v>1.5651696698070063</c:v>
                </c:pt>
                <c:pt idx="3">
                  <c:v>1.7127961218329826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DC7A-4C60-B0EE-416B3C7B6D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dropLines>
          <c:spPr>
            <a:ln w="9525" cap="flat" cmpd="sng" algn="ctr">
              <a:solidFill>
                <a:schemeClr val="tx1">
                  <a:lumMod val="35000"/>
                  <a:lumOff val="65000"/>
                </a:schemeClr>
              </a:solidFill>
              <a:round/>
            </a:ln>
            <a:effectLst/>
          </c:spPr>
        </c:dropLines>
        <c:smooth val="0"/>
        <c:axId val="126671839"/>
        <c:axId val="126670879"/>
      </c:lineChart>
      <c:catAx>
        <c:axId val="12667183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noFill/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6670879"/>
        <c:crosses val="autoZero"/>
        <c:auto val="1"/>
        <c:lblAlgn val="ctr"/>
        <c:lblOffset val="100"/>
        <c:noMultiLvlLbl val="0"/>
      </c:catAx>
      <c:valAx>
        <c:axId val="126670879"/>
        <c:scaling>
          <c:orientation val="minMax"/>
          <c:min val="0.8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667183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glass_transmission_sens!$V$40</c:f>
              <c:strCache>
                <c:ptCount val="1"/>
                <c:pt idx="0">
                  <c:v>N</c:v>
                </c:pt>
              </c:strCache>
            </c:strRef>
          </c:tx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glass_transmission_sens!$W$39:$Z$39</c:f>
              <c:strCache>
                <c:ptCount val="4"/>
                <c:pt idx="0">
                  <c:v>triple (std)</c:v>
                </c:pt>
                <c:pt idx="1">
                  <c:v>triple 2</c:v>
                </c:pt>
                <c:pt idx="2">
                  <c:v>double, low SHGC</c:v>
                </c:pt>
                <c:pt idx="3">
                  <c:v>Double, low U, high LT</c:v>
                </c:pt>
              </c:strCache>
            </c:strRef>
          </c:cat>
          <c:val>
            <c:numRef>
              <c:f>glass_transmission_sens!$W$40:$Z$40</c:f>
              <c:numCache>
                <c:formatCode>0%</c:formatCode>
                <c:ptCount val="4"/>
                <c:pt idx="0">
                  <c:v>1</c:v>
                </c:pt>
                <c:pt idx="1">
                  <c:v>1.3206098936991508</c:v>
                </c:pt>
                <c:pt idx="2">
                  <c:v>1.6907550923451511</c:v>
                </c:pt>
                <c:pt idx="3">
                  <c:v>1.9458177445216462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4CD-47B1-B4D5-D809DA770AC7}"/>
            </c:ext>
          </c:extLst>
        </c:ser>
        <c:ser>
          <c:idx val="1"/>
          <c:order val="1"/>
          <c:tx>
            <c:strRef>
              <c:f>glass_transmission_sens!$V$41</c:f>
              <c:strCache>
                <c:ptCount val="1"/>
                <c:pt idx="0">
                  <c:v>NE</c:v>
                </c:pt>
              </c:strCache>
            </c:strRef>
          </c:tx>
          <c:spPr>
            <a:ln w="1270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glass_transmission_sens!$W$39:$Z$39</c:f>
              <c:strCache>
                <c:ptCount val="4"/>
                <c:pt idx="0">
                  <c:v>triple (std)</c:v>
                </c:pt>
                <c:pt idx="1">
                  <c:v>triple 2</c:v>
                </c:pt>
                <c:pt idx="2">
                  <c:v>double, low SHGC</c:v>
                </c:pt>
                <c:pt idx="3">
                  <c:v>Double, low U, high LT</c:v>
                </c:pt>
              </c:strCache>
            </c:strRef>
          </c:cat>
          <c:val>
            <c:numRef>
              <c:f>glass_transmission_sens!$W$41:$Z$41</c:f>
              <c:numCache>
                <c:formatCode>0%</c:formatCode>
                <c:ptCount val="4"/>
                <c:pt idx="0">
                  <c:v>1</c:v>
                </c:pt>
                <c:pt idx="1">
                  <c:v>1.2990694208361049</c:v>
                </c:pt>
                <c:pt idx="2">
                  <c:v>1.6538565762569903</c:v>
                </c:pt>
                <c:pt idx="3">
                  <c:v>1.8390947946690317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4CD-47B1-B4D5-D809DA770AC7}"/>
            </c:ext>
          </c:extLst>
        </c:ser>
        <c:ser>
          <c:idx val="2"/>
          <c:order val="2"/>
          <c:tx>
            <c:strRef>
              <c:f>glass_transmission_sens!$V$42</c:f>
              <c:strCache>
                <c:ptCount val="1"/>
                <c:pt idx="0">
                  <c:v>E</c:v>
                </c:pt>
              </c:strCache>
            </c:strRef>
          </c:tx>
          <c:spPr>
            <a:ln w="12700" cap="rnd">
              <a:solidFill>
                <a:schemeClr val="accent5"/>
              </a:solidFill>
              <a:prstDash val="dashDot"/>
              <a:round/>
            </a:ln>
            <a:effectLst/>
          </c:spPr>
          <c:marker>
            <c:symbol val="none"/>
          </c:marker>
          <c:cat>
            <c:strRef>
              <c:f>glass_transmission_sens!$W$39:$Z$39</c:f>
              <c:strCache>
                <c:ptCount val="4"/>
                <c:pt idx="0">
                  <c:v>triple (std)</c:v>
                </c:pt>
                <c:pt idx="1">
                  <c:v>triple 2</c:v>
                </c:pt>
                <c:pt idx="2">
                  <c:v>double, low SHGC</c:v>
                </c:pt>
                <c:pt idx="3">
                  <c:v>Double, low U, high LT</c:v>
                </c:pt>
              </c:strCache>
            </c:strRef>
          </c:cat>
          <c:val>
            <c:numRef>
              <c:f>glass_transmission_sens!$W$42:$Z$42</c:f>
              <c:numCache>
                <c:formatCode>0%</c:formatCode>
                <c:ptCount val="4"/>
                <c:pt idx="0">
                  <c:v>1</c:v>
                </c:pt>
                <c:pt idx="1">
                  <c:v>1.3023695868676808</c:v>
                </c:pt>
                <c:pt idx="2">
                  <c:v>1.6750403516604278</c:v>
                </c:pt>
                <c:pt idx="3">
                  <c:v>1.8578763006971393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4CD-47B1-B4D5-D809DA770AC7}"/>
            </c:ext>
          </c:extLst>
        </c:ser>
        <c:ser>
          <c:idx val="3"/>
          <c:order val="3"/>
          <c:tx>
            <c:strRef>
              <c:f>glass_transmission_sens!$V$43</c:f>
              <c:strCache>
                <c:ptCount val="1"/>
                <c:pt idx="0">
                  <c:v>SE</c:v>
                </c:pt>
              </c:strCache>
            </c:strRef>
          </c:tx>
          <c:spPr>
            <a:ln w="12700" cap="rnd">
              <a:solidFill>
                <a:schemeClr val="accent1">
                  <a:lumMod val="60000"/>
                </a:schemeClr>
              </a:solidFill>
              <a:prstDash val="dash"/>
              <a:round/>
            </a:ln>
            <a:effectLst/>
          </c:spPr>
          <c:marker>
            <c:symbol val="none"/>
          </c:marker>
          <c:cat>
            <c:strRef>
              <c:f>glass_transmission_sens!$W$39:$Z$39</c:f>
              <c:strCache>
                <c:ptCount val="4"/>
                <c:pt idx="0">
                  <c:v>triple (std)</c:v>
                </c:pt>
                <c:pt idx="1">
                  <c:v>triple 2</c:v>
                </c:pt>
                <c:pt idx="2">
                  <c:v>double, low SHGC</c:v>
                </c:pt>
                <c:pt idx="3">
                  <c:v>Double, low U, high LT</c:v>
                </c:pt>
              </c:strCache>
            </c:strRef>
          </c:cat>
          <c:val>
            <c:numRef>
              <c:f>glass_transmission_sens!$W$43:$Z$43</c:f>
              <c:numCache>
                <c:formatCode>0%</c:formatCode>
                <c:ptCount val="4"/>
                <c:pt idx="0">
                  <c:v>1</c:v>
                </c:pt>
                <c:pt idx="1">
                  <c:v>1.2913649550256223</c:v>
                </c:pt>
                <c:pt idx="2">
                  <c:v>1.6489597284995439</c:v>
                </c:pt>
                <c:pt idx="3">
                  <c:v>1.8197680933602987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94CD-47B1-B4D5-D809DA770AC7}"/>
            </c:ext>
          </c:extLst>
        </c:ser>
        <c:ser>
          <c:idx val="4"/>
          <c:order val="4"/>
          <c:tx>
            <c:strRef>
              <c:f>glass_transmission_sens!$V$44</c:f>
              <c:strCache>
                <c:ptCount val="1"/>
                <c:pt idx="0">
                  <c:v>S</c:v>
                </c:pt>
              </c:strCache>
            </c:strRef>
          </c:tx>
          <c:spPr>
            <a:ln w="12700" cap="rnd">
              <a:solidFill>
                <a:schemeClr val="accent3">
                  <a:lumMod val="60000"/>
                </a:schemeClr>
              </a:solidFill>
              <a:prstDash val="lgDash"/>
              <a:round/>
            </a:ln>
            <a:effectLst/>
          </c:spPr>
          <c:marker>
            <c:symbol val="none"/>
          </c:marker>
          <c:cat>
            <c:strRef>
              <c:f>glass_transmission_sens!$W$39:$Z$39</c:f>
              <c:strCache>
                <c:ptCount val="4"/>
                <c:pt idx="0">
                  <c:v>triple (std)</c:v>
                </c:pt>
                <c:pt idx="1">
                  <c:v>triple 2</c:v>
                </c:pt>
                <c:pt idx="2">
                  <c:v>double, low SHGC</c:v>
                </c:pt>
                <c:pt idx="3">
                  <c:v>Double, low U, high LT</c:v>
                </c:pt>
              </c:strCache>
            </c:strRef>
          </c:cat>
          <c:val>
            <c:numRef>
              <c:f>glass_transmission_sens!$W$44:$Z$44</c:f>
              <c:numCache>
                <c:formatCode>0%</c:formatCode>
                <c:ptCount val="4"/>
                <c:pt idx="0">
                  <c:v>1</c:v>
                </c:pt>
                <c:pt idx="1">
                  <c:v>1.3385378325142754</c:v>
                </c:pt>
                <c:pt idx="2">
                  <c:v>1.6840393147768646</c:v>
                </c:pt>
                <c:pt idx="3">
                  <c:v>1.9045532321282903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94CD-47B1-B4D5-D809DA770AC7}"/>
            </c:ext>
          </c:extLst>
        </c:ser>
        <c:ser>
          <c:idx val="5"/>
          <c:order val="5"/>
          <c:tx>
            <c:strRef>
              <c:f>glass_transmission_sens!$V$45</c:f>
              <c:strCache>
                <c:ptCount val="1"/>
                <c:pt idx="0">
                  <c:v>SW</c:v>
                </c:pt>
              </c:strCache>
            </c:strRef>
          </c:tx>
          <c:spPr>
            <a:ln w="12700" cap="rnd">
              <a:solidFill>
                <a:schemeClr val="accent5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glass_transmission_sens!$W$39:$Z$39</c:f>
              <c:strCache>
                <c:ptCount val="4"/>
                <c:pt idx="0">
                  <c:v>triple (std)</c:v>
                </c:pt>
                <c:pt idx="1">
                  <c:v>triple 2</c:v>
                </c:pt>
                <c:pt idx="2">
                  <c:v>double, low SHGC</c:v>
                </c:pt>
                <c:pt idx="3">
                  <c:v>Double, low U, high LT</c:v>
                </c:pt>
              </c:strCache>
            </c:strRef>
          </c:cat>
          <c:val>
            <c:numRef>
              <c:f>glass_transmission_sens!$W$45:$Z$45</c:f>
              <c:numCache>
                <c:formatCode>0%</c:formatCode>
                <c:ptCount val="4"/>
                <c:pt idx="0">
                  <c:v>1</c:v>
                </c:pt>
                <c:pt idx="1">
                  <c:v>1.275098799713547</c:v>
                </c:pt>
                <c:pt idx="2">
                  <c:v>1.6286497746530024</c:v>
                </c:pt>
                <c:pt idx="3">
                  <c:v>1.7840565723997364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94CD-47B1-B4D5-D809DA770AC7}"/>
            </c:ext>
          </c:extLst>
        </c:ser>
        <c:ser>
          <c:idx val="6"/>
          <c:order val="6"/>
          <c:tx>
            <c:strRef>
              <c:f>glass_transmission_sens!$V$46</c:f>
              <c:strCache>
                <c:ptCount val="1"/>
                <c:pt idx="0">
                  <c:v>W</c:v>
                </c:pt>
              </c:strCache>
            </c:strRef>
          </c:tx>
          <c:spPr>
            <a:ln w="12700" cap="rnd">
              <a:solidFill>
                <a:schemeClr val="accent1">
                  <a:lumMod val="80000"/>
                  <a:lumOff val="20000"/>
                </a:schemeClr>
              </a:solidFill>
              <a:prstDash val="lgDash"/>
              <a:round/>
            </a:ln>
            <a:effectLst/>
          </c:spPr>
          <c:marker>
            <c:symbol val="none"/>
          </c:marker>
          <c:cat>
            <c:strRef>
              <c:f>glass_transmission_sens!$W$39:$Z$39</c:f>
              <c:strCache>
                <c:ptCount val="4"/>
                <c:pt idx="0">
                  <c:v>triple (std)</c:v>
                </c:pt>
                <c:pt idx="1">
                  <c:v>triple 2</c:v>
                </c:pt>
                <c:pt idx="2">
                  <c:v>double, low SHGC</c:v>
                </c:pt>
                <c:pt idx="3">
                  <c:v>Double, low U, high LT</c:v>
                </c:pt>
              </c:strCache>
            </c:strRef>
          </c:cat>
          <c:val>
            <c:numRef>
              <c:f>glass_transmission_sens!$W$46:$Z$46</c:f>
              <c:numCache>
                <c:formatCode>0%</c:formatCode>
                <c:ptCount val="4"/>
                <c:pt idx="0">
                  <c:v>1</c:v>
                </c:pt>
                <c:pt idx="1">
                  <c:v>1.2737480838319108</c:v>
                </c:pt>
                <c:pt idx="2">
                  <c:v>1.6354686551511557</c:v>
                </c:pt>
                <c:pt idx="3">
                  <c:v>1.8236298660040484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94CD-47B1-B4D5-D809DA770AC7}"/>
            </c:ext>
          </c:extLst>
        </c:ser>
        <c:ser>
          <c:idx val="7"/>
          <c:order val="7"/>
          <c:tx>
            <c:strRef>
              <c:f>glass_transmission_sens!$V$47</c:f>
              <c:strCache>
                <c:ptCount val="1"/>
                <c:pt idx="0">
                  <c:v>NW</c:v>
                </c:pt>
              </c:strCache>
            </c:strRef>
          </c:tx>
          <c:spPr>
            <a:ln w="12700" cap="rnd">
              <a:solidFill>
                <a:schemeClr val="accent3">
                  <a:lumMod val="80000"/>
                  <a:lumOff val="20000"/>
                </a:schemeClr>
              </a:solidFill>
              <a:prstDash val="dash"/>
              <a:round/>
            </a:ln>
            <a:effectLst/>
          </c:spPr>
          <c:marker>
            <c:symbol val="none"/>
          </c:marker>
          <c:cat>
            <c:strRef>
              <c:f>glass_transmission_sens!$W$39:$Z$39</c:f>
              <c:strCache>
                <c:ptCount val="4"/>
                <c:pt idx="0">
                  <c:v>triple (std)</c:v>
                </c:pt>
                <c:pt idx="1">
                  <c:v>triple 2</c:v>
                </c:pt>
                <c:pt idx="2">
                  <c:v>double, low SHGC</c:v>
                </c:pt>
                <c:pt idx="3">
                  <c:v>Double, low U, high LT</c:v>
                </c:pt>
              </c:strCache>
            </c:strRef>
          </c:cat>
          <c:val>
            <c:numRef>
              <c:f>glass_transmission_sens!$W$47:$Z$47</c:f>
              <c:numCache>
                <c:formatCode>0%</c:formatCode>
                <c:ptCount val="4"/>
                <c:pt idx="0">
                  <c:v>1</c:v>
                </c:pt>
                <c:pt idx="1">
                  <c:v>1.2826370249348427</c:v>
                </c:pt>
                <c:pt idx="2">
                  <c:v>1.6289143034971021</c:v>
                </c:pt>
                <c:pt idx="3">
                  <c:v>1.8280672579453066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94CD-47B1-B4D5-D809DA770AC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dropLines>
          <c:spPr>
            <a:ln w="9525" cap="flat" cmpd="sng" algn="ctr">
              <a:solidFill>
                <a:schemeClr val="tx1">
                  <a:lumMod val="35000"/>
                  <a:lumOff val="65000"/>
                </a:schemeClr>
              </a:solidFill>
              <a:round/>
            </a:ln>
            <a:effectLst/>
          </c:spPr>
        </c:dropLines>
        <c:smooth val="0"/>
        <c:axId val="126668959"/>
        <c:axId val="126669439"/>
      </c:lineChart>
      <c:catAx>
        <c:axId val="12666895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noFill/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6669439"/>
        <c:crosses val="autoZero"/>
        <c:auto val="1"/>
        <c:lblAlgn val="ctr"/>
        <c:lblOffset val="100"/>
        <c:noMultiLvlLbl val="0"/>
      </c:catAx>
      <c:valAx>
        <c:axId val="126669439"/>
        <c:scaling>
          <c:orientation val="minMax"/>
          <c:max val="2"/>
          <c:min val="0.8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666895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glass_transmission_sens!$V$51</c:f>
              <c:strCache>
                <c:ptCount val="1"/>
                <c:pt idx="0">
                  <c:v>N</c:v>
                </c:pt>
              </c:strCache>
            </c:strRef>
          </c:tx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glass_transmission_sens!$W$50:$Z$50</c:f>
              <c:strCache>
                <c:ptCount val="4"/>
                <c:pt idx="0">
                  <c:v>triple (std)</c:v>
                </c:pt>
                <c:pt idx="1">
                  <c:v>triple 2</c:v>
                </c:pt>
                <c:pt idx="2">
                  <c:v>double, low SHGC</c:v>
                </c:pt>
                <c:pt idx="3">
                  <c:v>Double, low U, high LT</c:v>
                </c:pt>
              </c:strCache>
            </c:strRef>
          </c:cat>
          <c:val>
            <c:numRef>
              <c:f>glass_transmission_sens!$W$51:$Z$51</c:f>
              <c:numCache>
                <c:formatCode>0%</c:formatCode>
                <c:ptCount val="4"/>
                <c:pt idx="0">
                  <c:v>1</c:v>
                </c:pt>
                <c:pt idx="1">
                  <c:v>1.2861758654944717</c:v>
                </c:pt>
                <c:pt idx="2">
                  <c:v>1.6352410045196533</c:v>
                </c:pt>
                <c:pt idx="3">
                  <c:v>1.8090340676678547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0AF-409C-B626-A7627DDA8FC6}"/>
            </c:ext>
          </c:extLst>
        </c:ser>
        <c:ser>
          <c:idx val="1"/>
          <c:order val="1"/>
          <c:tx>
            <c:strRef>
              <c:f>glass_transmission_sens!$V$52</c:f>
              <c:strCache>
                <c:ptCount val="1"/>
                <c:pt idx="0">
                  <c:v>NE</c:v>
                </c:pt>
              </c:strCache>
            </c:strRef>
          </c:tx>
          <c:spPr>
            <a:ln w="1270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glass_transmission_sens!$W$50:$Z$50</c:f>
              <c:strCache>
                <c:ptCount val="4"/>
                <c:pt idx="0">
                  <c:v>triple (std)</c:v>
                </c:pt>
                <c:pt idx="1">
                  <c:v>triple 2</c:v>
                </c:pt>
                <c:pt idx="2">
                  <c:v>double, low SHGC</c:v>
                </c:pt>
                <c:pt idx="3">
                  <c:v>Double, low U, high LT</c:v>
                </c:pt>
              </c:strCache>
            </c:strRef>
          </c:cat>
          <c:val>
            <c:numRef>
              <c:f>glass_transmission_sens!$W$52:$Z$52</c:f>
              <c:numCache>
                <c:formatCode>0%</c:formatCode>
                <c:ptCount val="4"/>
                <c:pt idx="0">
                  <c:v>1</c:v>
                </c:pt>
                <c:pt idx="1">
                  <c:v>1.2790974384799483</c:v>
                </c:pt>
                <c:pt idx="2">
                  <c:v>1.6320288132434277</c:v>
                </c:pt>
                <c:pt idx="3">
                  <c:v>1.8134211653416574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0AF-409C-B626-A7627DDA8FC6}"/>
            </c:ext>
          </c:extLst>
        </c:ser>
        <c:ser>
          <c:idx val="2"/>
          <c:order val="2"/>
          <c:tx>
            <c:strRef>
              <c:f>glass_transmission_sens!$V$53</c:f>
              <c:strCache>
                <c:ptCount val="1"/>
                <c:pt idx="0">
                  <c:v>E</c:v>
                </c:pt>
              </c:strCache>
            </c:strRef>
          </c:tx>
          <c:spPr>
            <a:ln w="12700" cap="rnd">
              <a:solidFill>
                <a:schemeClr val="accent5"/>
              </a:solidFill>
              <a:prstDash val="dashDot"/>
              <a:round/>
            </a:ln>
            <a:effectLst/>
          </c:spPr>
          <c:marker>
            <c:symbol val="none"/>
          </c:marker>
          <c:cat>
            <c:strRef>
              <c:f>glass_transmission_sens!$W$50:$Z$50</c:f>
              <c:strCache>
                <c:ptCount val="4"/>
                <c:pt idx="0">
                  <c:v>triple (std)</c:v>
                </c:pt>
                <c:pt idx="1">
                  <c:v>triple 2</c:v>
                </c:pt>
                <c:pt idx="2">
                  <c:v>double, low SHGC</c:v>
                </c:pt>
                <c:pt idx="3">
                  <c:v>Double, low U, high LT</c:v>
                </c:pt>
              </c:strCache>
            </c:strRef>
          </c:cat>
          <c:val>
            <c:numRef>
              <c:f>glass_transmission_sens!$W$53:$Z$53</c:f>
              <c:numCache>
                <c:formatCode>0%</c:formatCode>
                <c:ptCount val="4"/>
                <c:pt idx="0">
                  <c:v>1</c:v>
                </c:pt>
                <c:pt idx="1">
                  <c:v>1.2986749282476329</c:v>
                </c:pt>
                <c:pt idx="2">
                  <c:v>1.6741611008288406</c:v>
                </c:pt>
                <c:pt idx="3">
                  <c:v>1.8675223304095923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0AF-409C-B626-A7627DDA8FC6}"/>
            </c:ext>
          </c:extLst>
        </c:ser>
        <c:ser>
          <c:idx val="3"/>
          <c:order val="3"/>
          <c:tx>
            <c:strRef>
              <c:f>glass_transmission_sens!$V$54</c:f>
              <c:strCache>
                <c:ptCount val="1"/>
                <c:pt idx="0">
                  <c:v>SE</c:v>
                </c:pt>
              </c:strCache>
            </c:strRef>
          </c:tx>
          <c:spPr>
            <a:ln w="12700" cap="rnd">
              <a:solidFill>
                <a:schemeClr val="accent1">
                  <a:lumMod val="60000"/>
                </a:schemeClr>
              </a:solidFill>
              <a:prstDash val="dash"/>
              <a:round/>
            </a:ln>
            <a:effectLst/>
          </c:spPr>
          <c:marker>
            <c:symbol val="none"/>
          </c:marker>
          <c:cat>
            <c:strRef>
              <c:f>glass_transmission_sens!$W$50:$Z$50</c:f>
              <c:strCache>
                <c:ptCount val="4"/>
                <c:pt idx="0">
                  <c:v>triple (std)</c:v>
                </c:pt>
                <c:pt idx="1">
                  <c:v>triple 2</c:v>
                </c:pt>
                <c:pt idx="2">
                  <c:v>double, low SHGC</c:v>
                </c:pt>
                <c:pt idx="3">
                  <c:v>Double, low U, high LT</c:v>
                </c:pt>
              </c:strCache>
            </c:strRef>
          </c:cat>
          <c:val>
            <c:numRef>
              <c:f>glass_transmission_sens!$W$54:$Z$54</c:f>
              <c:numCache>
                <c:formatCode>0%</c:formatCode>
                <c:ptCount val="4"/>
                <c:pt idx="0">
                  <c:v>1</c:v>
                </c:pt>
                <c:pt idx="1">
                  <c:v>1.2835499873503637</c:v>
                </c:pt>
                <c:pt idx="2">
                  <c:v>1.6281645582575106</c:v>
                </c:pt>
                <c:pt idx="3">
                  <c:v>1.8109039045210376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F0AF-409C-B626-A7627DDA8FC6}"/>
            </c:ext>
          </c:extLst>
        </c:ser>
        <c:ser>
          <c:idx val="4"/>
          <c:order val="4"/>
          <c:tx>
            <c:strRef>
              <c:f>glass_transmission_sens!$V$55</c:f>
              <c:strCache>
                <c:ptCount val="1"/>
                <c:pt idx="0">
                  <c:v>S</c:v>
                </c:pt>
              </c:strCache>
            </c:strRef>
          </c:tx>
          <c:spPr>
            <a:ln w="12700" cap="rnd">
              <a:solidFill>
                <a:schemeClr val="accent3">
                  <a:lumMod val="60000"/>
                </a:schemeClr>
              </a:solidFill>
              <a:prstDash val="lgDash"/>
              <a:round/>
            </a:ln>
            <a:effectLst/>
          </c:spPr>
          <c:marker>
            <c:symbol val="none"/>
          </c:marker>
          <c:cat>
            <c:strRef>
              <c:f>glass_transmission_sens!$W$50:$Z$50</c:f>
              <c:strCache>
                <c:ptCount val="4"/>
                <c:pt idx="0">
                  <c:v>triple (std)</c:v>
                </c:pt>
                <c:pt idx="1">
                  <c:v>triple 2</c:v>
                </c:pt>
                <c:pt idx="2">
                  <c:v>double, low SHGC</c:v>
                </c:pt>
                <c:pt idx="3">
                  <c:v>Double, low U, high LT</c:v>
                </c:pt>
              </c:strCache>
            </c:strRef>
          </c:cat>
          <c:val>
            <c:numRef>
              <c:f>glass_transmission_sens!$W$55:$Z$55</c:f>
              <c:numCache>
                <c:formatCode>0%</c:formatCode>
                <c:ptCount val="4"/>
                <c:pt idx="0">
                  <c:v>1</c:v>
                </c:pt>
                <c:pt idx="1">
                  <c:v>1.2819780984653952</c:v>
                </c:pt>
                <c:pt idx="2">
                  <c:v>1.6133566639121053</c:v>
                </c:pt>
                <c:pt idx="3">
                  <c:v>1.794460281630774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F0AF-409C-B626-A7627DDA8FC6}"/>
            </c:ext>
          </c:extLst>
        </c:ser>
        <c:ser>
          <c:idx val="5"/>
          <c:order val="5"/>
          <c:tx>
            <c:strRef>
              <c:f>glass_transmission_sens!$V$56</c:f>
              <c:strCache>
                <c:ptCount val="1"/>
                <c:pt idx="0">
                  <c:v>SW</c:v>
                </c:pt>
              </c:strCache>
            </c:strRef>
          </c:tx>
          <c:spPr>
            <a:ln w="12700" cap="rnd">
              <a:solidFill>
                <a:schemeClr val="accent5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glass_transmission_sens!$W$50:$Z$50</c:f>
              <c:strCache>
                <c:ptCount val="4"/>
                <c:pt idx="0">
                  <c:v>triple (std)</c:v>
                </c:pt>
                <c:pt idx="1">
                  <c:v>triple 2</c:v>
                </c:pt>
                <c:pt idx="2">
                  <c:v>double, low SHGC</c:v>
                </c:pt>
                <c:pt idx="3">
                  <c:v>Double, low U, high LT</c:v>
                </c:pt>
              </c:strCache>
            </c:strRef>
          </c:cat>
          <c:val>
            <c:numRef>
              <c:f>glass_transmission_sens!$W$56:$Z$56</c:f>
              <c:numCache>
                <c:formatCode>0%</c:formatCode>
                <c:ptCount val="4"/>
                <c:pt idx="0">
                  <c:v>1</c:v>
                </c:pt>
                <c:pt idx="1">
                  <c:v>1.2722784793359492</c:v>
                </c:pt>
                <c:pt idx="2">
                  <c:v>1.6169740027056398</c:v>
                </c:pt>
                <c:pt idx="3">
                  <c:v>1.7897024429658837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F0AF-409C-B626-A7627DDA8FC6}"/>
            </c:ext>
          </c:extLst>
        </c:ser>
        <c:ser>
          <c:idx val="6"/>
          <c:order val="6"/>
          <c:tx>
            <c:strRef>
              <c:f>glass_transmission_sens!$V$57</c:f>
              <c:strCache>
                <c:ptCount val="1"/>
                <c:pt idx="0">
                  <c:v>W</c:v>
                </c:pt>
              </c:strCache>
            </c:strRef>
          </c:tx>
          <c:spPr>
            <a:ln w="12700" cap="rnd">
              <a:solidFill>
                <a:schemeClr val="accent1">
                  <a:lumMod val="80000"/>
                  <a:lumOff val="20000"/>
                </a:schemeClr>
              </a:solidFill>
              <a:prstDash val="lgDash"/>
              <a:round/>
            </a:ln>
            <a:effectLst/>
          </c:spPr>
          <c:marker>
            <c:symbol val="none"/>
          </c:marker>
          <c:cat>
            <c:strRef>
              <c:f>glass_transmission_sens!$W$50:$Z$50</c:f>
              <c:strCache>
                <c:ptCount val="4"/>
                <c:pt idx="0">
                  <c:v>triple (std)</c:v>
                </c:pt>
                <c:pt idx="1">
                  <c:v>triple 2</c:v>
                </c:pt>
                <c:pt idx="2">
                  <c:v>double, low SHGC</c:v>
                </c:pt>
                <c:pt idx="3">
                  <c:v>Double, low U, high LT</c:v>
                </c:pt>
              </c:strCache>
            </c:strRef>
          </c:cat>
          <c:val>
            <c:numRef>
              <c:f>glass_transmission_sens!$W$57:$Z$57</c:f>
              <c:numCache>
                <c:formatCode>0%</c:formatCode>
                <c:ptCount val="4"/>
                <c:pt idx="0">
                  <c:v>1</c:v>
                </c:pt>
                <c:pt idx="1">
                  <c:v>1.2712456129068719</c:v>
                </c:pt>
                <c:pt idx="2">
                  <c:v>1.6308615559102255</c:v>
                </c:pt>
                <c:pt idx="3">
                  <c:v>1.8109306581078157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F0AF-409C-B626-A7627DDA8FC6}"/>
            </c:ext>
          </c:extLst>
        </c:ser>
        <c:ser>
          <c:idx val="7"/>
          <c:order val="7"/>
          <c:tx>
            <c:strRef>
              <c:f>glass_transmission_sens!$V$58</c:f>
              <c:strCache>
                <c:ptCount val="1"/>
                <c:pt idx="0">
                  <c:v>NW</c:v>
                </c:pt>
              </c:strCache>
            </c:strRef>
          </c:tx>
          <c:spPr>
            <a:ln w="12700" cap="rnd">
              <a:solidFill>
                <a:schemeClr val="accent3">
                  <a:lumMod val="80000"/>
                  <a:lumOff val="20000"/>
                </a:schemeClr>
              </a:solidFill>
              <a:prstDash val="dash"/>
              <a:round/>
            </a:ln>
            <a:effectLst/>
          </c:spPr>
          <c:marker>
            <c:symbol val="none"/>
          </c:marker>
          <c:cat>
            <c:strRef>
              <c:f>glass_transmission_sens!$W$50:$Z$50</c:f>
              <c:strCache>
                <c:ptCount val="4"/>
                <c:pt idx="0">
                  <c:v>triple (std)</c:v>
                </c:pt>
                <c:pt idx="1">
                  <c:v>triple 2</c:v>
                </c:pt>
                <c:pt idx="2">
                  <c:v>double, low SHGC</c:v>
                </c:pt>
                <c:pt idx="3">
                  <c:v>Double, low U, high LT</c:v>
                </c:pt>
              </c:strCache>
            </c:strRef>
          </c:cat>
          <c:val>
            <c:numRef>
              <c:f>glass_transmission_sens!$W$58:$Z$58</c:f>
              <c:numCache>
                <c:formatCode>0%</c:formatCode>
                <c:ptCount val="4"/>
                <c:pt idx="0">
                  <c:v>1</c:v>
                </c:pt>
                <c:pt idx="1">
                  <c:v>1.2778465175600775</c:v>
                </c:pt>
                <c:pt idx="2">
                  <c:v>1.6363128933288758</c:v>
                </c:pt>
                <c:pt idx="3">
                  <c:v>1.8074701886835587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F0AF-409C-B626-A7627DDA8FC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dropLines>
          <c:spPr>
            <a:ln w="9525" cap="flat" cmpd="sng" algn="ctr">
              <a:solidFill>
                <a:schemeClr val="tx1">
                  <a:lumMod val="35000"/>
                  <a:lumOff val="65000"/>
                </a:schemeClr>
              </a:solidFill>
              <a:round/>
            </a:ln>
            <a:effectLst/>
          </c:spPr>
        </c:dropLines>
        <c:smooth val="0"/>
        <c:axId val="149258431"/>
        <c:axId val="149260351"/>
      </c:lineChart>
      <c:catAx>
        <c:axId val="14925843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noFill/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9260351"/>
        <c:crosses val="autoZero"/>
        <c:auto val="1"/>
        <c:lblAlgn val="ctr"/>
        <c:lblOffset val="100"/>
        <c:noMultiLvlLbl val="0"/>
      </c:catAx>
      <c:valAx>
        <c:axId val="149260351"/>
        <c:scaling>
          <c:orientation val="minMax"/>
          <c:min val="0.8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925843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building_reflectance_sens!$P$85</c:f>
              <c:strCache>
                <c:ptCount val="1"/>
                <c:pt idx="0">
                  <c:v>N</c:v>
                </c:pt>
              </c:strCache>
            </c:strRef>
          </c:tx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building_reflectance_sens!$Q$84:$U$84</c:f>
              <c:numCache>
                <c:formatCode>0%</c:formatCode>
                <c:ptCount val="5"/>
                <c:pt idx="0">
                  <c:v>0.1</c:v>
                </c:pt>
                <c:pt idx="1">
                  <c:v>0.3</c:v>
                </c:pt>
                <c:pt idx="2">
                  <c:v>0.5</c:v>
                </c:pt>
                <c:pt idx="3">
                  <c:v>0.7</c:v>
                </c:pt>
                <c:pt idx="4">
                  <c:v>0.9</c:v>
                </c:pt>
              </c:numCache>
            </c:numRef>
          </c:cat>
          <c:val>
            <c:numRef>
              <c:f>building_reflectance_sens!$Q$85:$U$85</c:f>
              <c:numCache>
                <c:formatCode>0%</c:formatCode>
                <c:ptCount val="5"/>
                <c:pt idx="0">
                  <c:v>1</c:v>
                </c:pt>
                <c:pt idx="1">
                  <c:v>1.2803332360854485</c:v>
                </c:pt>
                <c:pt idx="2">
                  <c:v>1.6585302603001719</c:v>
                </c:pt>
                <c:pt idx="3">
                  <c:v>2.1884015689325422</c:v>
                </c:pt>
                <c:pt idx="4">
                  <c:v>2.9707608026192096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BA4-4ABB-8E66-E657FC4F2C75}"/>
            </c:ext>
          </c:extLst>
        </c:ser>
        <c:ser>
          <c:idx val="1"/>
          <c:order val="1"/>
          <c:tx>
            <c:strRef>
              <c:f>building_reflectance_sens!$P$86</c:f>
              <c:strCache>
                <c:ptCount val="1"/>
                <c:pt idx="0">
                  <c:v>NE</c:v>
                </c:pt>
              </c:strCache>
            </c:strRef>
          </c:tx>
          <c:spPr>
            <a:ln w="1270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building_reflectance_sens!$Q$84:$U$84</c:f>
              <c:numCache>
                <c:formatCode>0%</c:formatCode>
                <c:ptCount val="5"/>
                <c:pt idx="0">
                  <c:v>0.1</c:v>
                </c:pt>
                <c:pt idx="1">
                  <c:v>0.3</c:v>
                </c:pt>
                <c:pt idx="2">
                  <c:v>0.5</c:v>
                </c:pt>
                <c:pt idx="3">
                  <c:v>0.7</c:v>
                </c:pt>
                <c:pt idx="4">
                  <c:v>0.9</c:v>
                </c:pt>
              </c:numCache>
            </c:numRef>
          </c:cat>
          <c:val>
            <c:numRef>
              <c:f>building_reflectance_sens!$Q$86:$U$86</c:f>
              <c:numCache>
                <c:formatCode>0%</c:formatCode>
                <c:ptCount val="5"/>
                <c:pt idx="0">
                  <c:v>1</c:v>
                </c:pt>
                <c:pt idx="1">
                  <c:v>1.3067985735649372</c:v>
                </c:pt>
                <c:pt idx="2">
                  <c:v>1.7267916714597951</c:v>
                </c:pt>
                <c:pt idx="3">
                  <c:v>2.3149373058782929</c:v>
                </c:pt>
                <c:pt idx="4">
                  <c:v>3.1686414356378694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BA4-4ABB-8E66-E657FC4F2C75}"/>
            </c:ext>
          </c:extLst>
        </c:ser>
        <c:ser>
          <c:idx val="2"/>
          <c:order val="2"/>
          <c:tx>
            <c:strRef>
              <c:f>building_reflectance_sens!$P$87</c:f>
              <c:strCache>
                <c:ptCount val="1"/>
                <c:pt idx="0">
                  <c:v>E</c:v>
                </c:pt>
              </c:strCache>
            </c:strRef>
          </c:tx>
          <c:spPr>
            <a:ln w="12700" cap="rnd">
              <a:solidFill>
                <a:schemeClr val="accent5"/>
              </a:solidFill>
              <a:prstDash val="dashDot"/>
              <a:round/>
            </a:ln>
            <a:effectLst/>
          </c:spPr>
          <c:marker>
            <c:symbol val="none"/>
          </c:marker>
          <c:cat>
            <c:numRef>
              <c:f>building_reflectance_sens!$Q$84:$U$84</c:f>
              <c:numCache>
                <c:formatCode>0%</c:formatCode>
                <c:ptCount val="5"/>
                <c:pt idx="0">
                  <c:v>0.1</c:v>
                </c:pt>
                <c:pt idx="1">
                  <c:v>0.3</c:v>
                </c:pt>
                <c:pt idx="2">
                  <c:v>0.5</c:v>
                </c:pt>
                <c:pt idx="3">
                  <c:v>0.7</c:v>
                </c:pt>
                <c:pt idx="4">
                  <c:v>0.9</c:v>
                </c:pt>
              </c:numCache>
            </c:numRef>
          </c:cat>
          <c:val>
            <c:numRef>
              <c:f>building_reflectance_sens!$Q$87:$U$87</c:f>
              <c:numCache>
                <c:formatCode>0%</c:formatCode>
                <c:ptCount val="5"/>
                <c:pt idx="0">
                  <c:v>1</c:v>
                </c:pt>
                <c:pt idx="1">
                  <c:v>1.2659151193633953</c:v>
                </c:pt>
                <c:pt idx="2">
                  <c:v>1.6430150309460656</c:v>
                </c:pt>
                <c:pt idx="3">
                  <c:v>2.1857040229885056</c:v>
                </c:pt>
                <c:pt idx="4">
                  <c:v>2.9868479221927497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BA4-4ABB-8E66-E657FC4F2C75}"/>
            </c:ext>
          </c:extLst>
        </c:ser>
        <c:ser>
          <c:idx val="3"/>
          <c:order val="3"/>
          <c:tx>
            <c:strRef>
              <c:f>building_reflectance_sens!$P$88</c:f>
              <c:strCache>
                <c:ptCount val="1"/>
                <c:pt idx="0">
                  <c:v>SE</c:v>
                </c:pt>
              </c:strCache>
            </c:strRef>
          </c:tx>
          <c:spPr>
            <a:ln w="12700" cap="rnd">
              <a:solidFill>
                <a:schemeClr val="accent1">
                  <a:lumMod val="60000"/>
                </a:schemeClr>
              </a:solidFill>
              <a:prstDash val="dash"/>
              <a:round/>
            </a:ln>
            <a:effectLst/>
          </c:spPr>
          <c:marker>
            <c:symbol val="none"/>
          </c:marker>
          <c:cat>
            <c:numRef>
              <c:f>building_reflectance_sens!$Q$84:$U$84</c:f>
              <c:numCache>
                <c:formatCode>0%</c:formatCode>
                <c:ptCount val="5"/>
                <c:pt idx="0">
                  <c:v>0.1</c:v>
                </c:pt>
                <c:pt idx="1">
                  <c:v>0.3</c:v>
                </c:pt>
                <c:pt idx="2">
                  <c:v>0.5</c:v>
                </c:pt>
                <c:pt idx="3">
                  <c:v>0.7</c:v>
                </c:pt>
                <c:pt idx="4">
                  <c:v>0.9</c:v>
                </c:pt>
              </c:numCache>
            </c:numRef>
          </c:cat>
          <c:val>
            <c:numRef>
              <c:f>building_reflectance_sens!$Q$88:$U$88</c:f>
              <c:numCache>
                <c:formatCode>0%</c:formatCode>
                <c:ptCount val="5"/>
                <c:pt idx="0">
                  <c:v>1</c:v>
                </c:pt>
                <c:pt idx="1">
                  <c:v>1.0757792153238679</c:v>
                </c:pt>
                <c:pt idx="2">
                  <c:v>1.1881038393682264</c:v>
                </c:pt>
                <c:pt idx="3">
                  <c:v>1.3528522221288748</c:v>
                </c:pt>
                <c:pt idx="4">
                  <c:v>1.5931277829118708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5BA4-4ABB-8E66-E657FC4F2C75}"/>
            </c:ext>
          </c:extLst>
        </c:ser>
        <c:ser>
          <c:idx val="4"/>
          <c:order val="4"/>
          <c:tx>
            <c:strRef>
              <c:f>building_reflectance_sens!$P$89</c:f>
              <c:strCache>
                <c:ptCount val="1"/>
                <c:pt idx="0">
                  <c:v>S</c:v>
                </c:pt>
              </c:strCache>
            </c:strRef>
          </c:tx>
          <c:spPr>
            <a:ln w="12700" cap="rnd">
              <a:solidFill>
                <a:schemeClr val="accent3">
                  <a:lumMod val="60000"/>
                </a:schemeClr>
              </a:solidFill>
              <a:prstDash val="lgDash"/>
              <a:round/>
            </a:ln>
            <a:effectLst/>
          </c:spPr>
          <c:marker>
            <c:symbol val="none"/>
          </c:marker>
          <c:cat>
            <c:numRef>
              <c:f>building_reflectance_sens!$Q$84:$U$84</c:f>
              <c:numCache>
                <c:formatCode>0%</c:formatCode>
                <c:ptCount val="5"/>
                <c:pt idx="0">
                  <c:v>0.1</c:v>
                </c:pt>
                <c:pt idx="1">
                  <c:v>0.3</c:v>
                </c:pt>
                <c:pt idx="2">
                  <c:v>0.5</c:v>
                </c:pt>
                <c:pt idx="3">
                  <c:v>0.7</c:v>
                </c:pt>
                <c:pt idx="4">
                  <c:v>0.9</c:v>
                </c:pt>
              </c:numCache>
            </c:numRef>
          </c:cat>
          <c:val>
            <c:numRef>
              <c:f>building_reflectance_sens!$Q$89:$U$89</c:f>
              <c:numCache>
                <c:formatCode>0%</c:formatCode>
                <c:ptCount val="5"/>
                <c:pt idx="0">
                  <c:v>1</c:v>
                </c:pt>
                <c:pt idx="1">
                  <c:v>1.0429647877119257</c:v>
                </c:pt>
                <c:pt idx="2">
                  <c:v>1.1167222141718594</c:v>
                </c:pt>
                <c:pt idx="3">
                  <c:v>1.2307636574409508</c:v>
                </c:pt>
                <c:pt idx="4">
                  <c:v>1.4039994203738591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5BA4-4ABB-8E66-E657FC4F2C75}"/>
            </c:ext>
          </c:extLst>
        </c:ser>
        <c:ser>
          <c:idx val="5"/>
          <c:order val="5"/>
          <c:tx>
            <c:strRef>
              <c:f>building_reflectance_sens!$P$90</c:f>
              <c:strCache>
                <c:ptCount val="1"/>
                <c:pt idx="0">
                  <c:v>SW</c:v>
                </c:pt>
              </c:strCache>
            </c:strRef>
          </c:tx>
          <c:spPr>
            <a:ln w="12700" cap="rnd">
              <a:solidFill>
                <a:schemeClr val="accent5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building_reflectance_sens!$Q$84:$U$84</c:f>
              <c:numCache>
                <c:formatCode>0%</c:formatCode>
                <c:ptCount val="5"/>
                <c:pt idx="0">
                  <c:v>0.1</c:v>
                </c:pt>
                <c:pt idx="1">
                  <c:v>0.3</c:v>
                </c:pt>
                <c:pt idx="2">
                  <c:v>0.5</c:v>
                </c:pt>
                <c:pt idx="3">
                  <c:v>0.7</c:v>
                </c:pt>
                <c:pt idx="4">
                  <c:v>0.9</c:v>
                </c:pt>
              </c:numCache>
            </c:numRef>
          </c:cat>
          <c:val>
            <c:numRef>
              <c:f>building_reflectance_sens!$Q$90:$U$90</c:f>
              <c:numCache>
                <c:formatCode>0%</c:formatCode>
                <c:ptCount val="5"/>
                <c:pt idx="0">
                  <c:v>1</c:v>
                </c:pt>
                <c:pt idx="1">
                  <c:v>1.0570373153017782</c:v>
                </c:pt>
                <c:pt idx="2">
                  <c:v>1.1372401702980217</c:v>
                </c:pt>
                <c:pt idx="3">
                  <c:v>1.2510017530678688</c:v>
                </c:pt>
                <c:pt idx="4">
                  <c:v>1.4146631605309292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5BA4-4ABB-8E66-E657FC4F2C75}"/>
            </c:ext>
          </c:extLst>
        </c:ser>
        <c:ser>
          <c:idx val="6"/>
          <c:order val="6"/>
          <c:tx>
            <c:strRef>
              <c:f>building_reflectance_sens!$P$91</c:f>
              <c:strCache>
                <c:ptCount val="1"/>
                <c:pt idx="0">
                  <c:v>W</c:v>
                </c:pt>
              </c:strCache>
            </c:strRef>
          </c:tx>
          <c:spPr>
            <a:ln w="12700" cap="rnd">
              <a:solidFill>
                <a:schemeClr val="accent1">
                  <a:lumMod val="80000"/>
                  <a:lumOff val="20000"/>
                </a:schemeClr>
              </a:solidFill>
              <a:prstDash val="lgDash"/>
              <a:round/>
            </a:ln>
            <a:effectLst/>
          </c:spPr>
          <c:marker>
            <c:symbol val="none"/>
          </c:marker>
          <c:cat>
            <c:numRef>
              <c:f>building_reflectance_sens!$Q$84:$U$84</c:f>
              <c:numCache>
                <c:formatCode>0%</c:formatCode>
                <c:ptCount val="5"/>
                <c:pt idx="0">
                  <c:v>0.1</c:v>
                </c:pt>
                <c:pt idx="1">
                  <c:v>0.3</c:v>
                </c:pt>
                <c:pt idx="2">
                  <c:v>0.5</c:v>
                </c:pt>
                <c:pt idx="3">
                  <c:v>0.7</c:v>
                </c:pt>
                <c:pt idx="4">
                  <c:v>0.9</c:v>
                </c:pt>
              </c:numCache>
            </c:numRef>
          </c:cat>
          <c:val>
            <c:numRef>
              <c:f>building_reflectance_sens!$Q$91:$U$91</c:f>
              <c:numCache>
                <c:formatCode>0%</c:formatCode>
                <c:ptCount val="5"/>
                <c:pt idx="0">
                  <c:v>1</c:v>
                </c:pt>
                <c:pt idx="1">
                  <c:v>1.1248118929271742</c:v>
                </c:pt>
                <c:pt idx="2">
                  <c:v>1.2915545624515483</c:v>
                </c:pt>
                <c:pt idx="3">
                  <c:v>1.5097587669296368</c:v>
                </c:pt>
                <c:pt idx="4">
                  <c:v>1.8148342377673403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5BA4-4ABB-8E66-E657FC4F2C75}"/>
            </c:ext>
          </c:extLst>
        </c:ser>
        <c:ser>
          <c:idx val="7"/>
          <c:order val="7"/>
          <c:tx>
            <c:strRef>
              <c:f>building_reflectance_sens!$P$92</c:f>
              <c:strCache>
                <c:ptCount val="1"/>
                <c:pt idx="0">
                  <c:v>NW</c:v>
                </c:pt>
              </c:strCache>
            </c:strRef>
          </c:tx>
          <c:spPr>
            <a:ln w="12700" cap="rnd">
              <a:solidFill>
                <a:schemeClr val="accent3">
                  <a:lumMod val="80000"/>
                  <a:lumOff val="20000"/>
                </a:schemeClr>
              </a:solidFill>
              <a:prstDash val="dash"/>
              <a:round/>
            </a:ln>
            <a:effectLst/>
          </c:spPr>
          <c:marker>
            <c:symbol val="none"/>
          </c:marker>
          <c:cat>
            <c:numRef>
              <c:f>building_reflectance_sens!$Q$84:$U$84</c:f>
              <c:numCache>
                <c:formatCode>0%</c:formatCode>
                <c:ptCount val="5"/>
                <c:pt idx="0">
                  <c:v>0.1</c:v>
                </c:pt>
                <c:pt idx="1">
                  <c:v>0.3</c:v>
                </c:pt>
                <c:pt idx="2">
                  <c:v>0.5</c:v>
                </c:pt>
                <c:pt idx="3">
                  <c:v>0.7</c:v>
                </c:pt>
                <c:pt idx="4">
                  <c:v>0.9</c:v>
                </c:pt>
              </c:numCache>
            </c:numRef>
          </c:cat>
          <c:val>
            <c:numRef>
              <c:f>building_reflectance_sens!$Q$92:$U$92</c:f>
              <c:numCache>
                <c:formatCode>0%</c:formatCode>
                <c:ptCount val="5"/>
                <c:pt idx="0">
                  <c:v>1</c:v>
                </c:pt>
                <c:pt idx="1">
                  <c:v>1.181562193927522</c:v>
                </c:pt>
                <c:pt idx="2">
                  <c:v>1.4413740030782147</c:v>
                </c:pt>
                <c:pt idx="3">
                  <c:v>1.8213935917168043</c:v>
                </c:pt>
                <c:pt idx="4">
                  <c:v>2.3870155309920249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5BA4-4ABB-8E66-E657FC4F2C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dropLines>
          <c:spPr>
            <a:ln w="9525" cap="flat" cmpd="sng" algn="ctr">
              <a:solidFill>
                <a:schemeClr val="tx1">
                  <a:lumMod val="35000"/>
                  <a:lumOff val="65000"/>
                </a:schemeClr>
              </a:solidFill>
              <a:round/>
            </a:ln>
            <a:effectLst/>
          </c:spPr>
        </c:dropLines>
        <c:smooth val="0"/>
        <c:axId val="1817947823"/>
        <c:axId val="1817959823"/>
      </c:lineChart>
      <c:catAx>
        <c:axId val="1817947823"/>
        <c:scaling>
          <c:orientation val="minMax"/>
        </c:scaling>
        <c:delete val="0"/>
        <c:axPos val="b"/>
        <c:numFmt formatCode="0%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noFill/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17959823"/>
        <c:crosses val="autoZero"/>
        <c:auto val="1"/>
        <c:lblAlgn val="ctr"/>
        <c:lblOffset val="100"/>
        <c:noMultiLvlLbl val="0"/>
      </c:catAx>
      <c:valAx>
        <c:axId val="1817959823"/>
        <c:scaling>
          <c:orientation val="minMax"/>
          <c:max val="5"/>
          <c:min val="0.5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7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1794782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glass_transmission_sens!$V$62</c:f>
              <c:strCache>
                <c:ptCount val="1"/>
                <c:pt idx="0">
                  <c:v>N</c:v>
                </c:pt>
              </c:strCache>
            </c:strRef>
          </c:tx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glass_transmission_sens!$W$61:$Z$61</c:f>
              <c:strCache>
                <c:ptCount val="4"/>
                <c:pt idx="0">
                  <c:v>triple (std)</c:v>
                </c:pt>
                <c:pt idx="1">
                  <c:v>triple 2</c:v>
                </c:pt>
                <c:pt idx="2">
                  <c:v>double, low SHGC</c:v>
                </c:pt>
                <c:pt idx="3">
                  <c:v>Double, low U, high LT</c:v>
                </c:pt>
              </c:strCache>
            </c:strRef>
          </c:cat>
          <c:val>
            <c:numRef>
              <c:f>glass_transmission_sens!$W$62:$Z$62</c:f>
              <c:numCache>
                <c:formatCode>0%</c:formatCode>
                <c:ptCount val="4"/>
                <c:pt idx="0">
                  <c:v>1</c:v>
                </c:pt>
                <c:pt idx="1">
                  <c:v>1.289835073263736</c:v>
                </c:pt>
                <c:pt idx="2">
                  <c:v>1.6237623222343833</c:v>
                </c:pt>
                <c:pt idx="3">
                  <c:v>1.7916889385030661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7D6-42E7-83AB-8E456F4910EE}"/>
            </c:ext>
          </c:extLst>
        </c:ser>
        <c:ser>
          <c:idx val="1"/>
          <c:order val="1"/>
          <c:tx>
            <c:strRef>
              <c:f>glass_transmission_sens!$V$63</c:f>
              <c:strCache>
                <c:ptCount val="1"/>
                <c:pt idx="0">
                  <c:v>NE</c:v>
                </c:pt>
              </c:strCache>
            </c:strRef>
          </c:tx>
          <c:spPr>
            <a:ln w="1270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glass_transmission_sens!$W$61:$Z$61</c:f>
              <c:strCache>
                <c:ptCount val="4"/>
                <c:pt idx="0">
                  <c:v>triple (std)</c:v>
                </c:pt>
                <c:pt idx="1">
                  <c:v>triple 2</c:v>
                </c:pt>
                <c:pt idx="2">
                  <c:v>double, low SHGC</c:v>
                </c:pt>
                <c:pt idx="3">
                  <c:v>Double, low U, high LT</c:v>
                </c:pt>
              </c:strCache>
            </c:strRef>
          </c:cat>
          <c:val>
            <c:numRef>
              <c:f>glass_transmission_sens!$W$63:$Z$63</c:f>
              <c:numCache>
                <c:formatCode>0%</c:formatCode>
                <c:ptCount val="4"/>
                <c:pt idx="0">
                  <c:v>1</c:v>
                </c:pt>
                <c:pt idx="1">
                  <c:v>1.286300415412833</c:v>
                </c:pt>
                <c:pt idx="2">
                  <c:v>1.6357503606144945</c:v>
                </c:pt>
                <c:pt idx="3">
                  <c:v>1.8044569315190249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7D6-42E7-83AB-8E456F4910EE}"/>
            </c:ext>
          </c:extLst>
        </c:ser>
        <c:ser>
          <c:idx val="2"/>
          <c:order val="2"/>
          <c:tx>
            <c:strRef>
              <c:f>glass_transmission_sens!$V$64</c:f>
              <c:strCache>
                <c:ptCount val="1"/>
                <c:pt idx="0">
                  <c:v>E</c:v>
                </c:pt>
              </c:strCache>
            </c:strRef>
          </c:tx>
          <c:spPr>
            <a:ln w="12700" cap="rnd">
              <a:solidFill>
                <a:schemeClr val="accent5"/>
              </a:solidFill>
              <a:prstDash val="dashDot"/>
              <a:round/>
            </a:ln>
            <a:effectLst/>
          </c:spPr>
          <c:marker>
            <c:symbol val="none"/>
          </c:marker>
          <c:cat>
            <c:strRef>
              <c:f>glass_transmission_sens!$W$61:$Z$61</c:f>
              <c:strCache>
                <c:ptCount val="4"/>
                <c:pt idx="0">
                  <c:v>triple (std)</c:v>
                </c:pt>
                <c:pt idx="1">
                  <c:v>triple 2</c:v>
                </c:pt>
                <c:pt idx="2">
                  <c:v>double, low SHGC</c:v>
                </c:pt>
                <c:pt idx="3">
                  <c:v>Double, low U, high LT</c:v>
                </c:pt>
              </c:strCache>
            </c:strRef>
          </c:cat>
          <c:val>
            <c:numRef>
              <c:f>glass_transmission_sens!$W$64:$Z$64</c:f>
              <c:numCache>
                <c:formatCode>0%</c:formatCode>
                <c:ptCount val="4"/>
                <c:pt idx="0">
                  <c:v>1</c:v>
                </c:pt>
                <c:pt idx="1">
                  <c:v>1.2859325403347401</c:v>
                </c:pt>
                <c:pt idx="2">
                  <c:v>1.6425332317670112</c:v>
                </c:pt>
                <c:pt idx="3">
                  <c:v>1.8346107727948986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7D6-42E7-83AB-8E456F4910EE}"/>
            </c:ext>
          </c:extLst>
        </c:ser>
        <c:ser>
          <c:idx val="3"/>
          <c:order val="3"/>
          <c:tx>
            <c:strRef>
              <c:f>glass_transmission_sens!$V$65</c:f>
              <c:strCache>
                <c:ptCount val="1"/>
                <c:pt idx="0">
                  <c:v>SE</c:v>
                </c:pt>
              </c:strCache>
            </c:strRef>
          </c:tx>
          <c:spPr>
            <a:ln w="12700" cap="rnd">
              <a:solidFill>
                <a:schemeClr val="accent1">
                  <a:lumMod val="60000"/>
                </a:schemeClr>
              </a:solidFill>
              <a:prstDash val="dash"/>
              <a:round/>
            </a:ln>
            <a:effectLst/>
          </c:spPr>
          <c:marker>
            <c:symbol val="none"/>
          </c:marker>
          <c:cat>
            <c:strRef>
              <c:f>glass_transmission_sens!$W$61:$Z$61</c:f>
              <c:strCache>
                <c:ptCount val="4"/>
                <c:pt idx="0">
                  <c:v>triple (std)</c:v>
                </c:pt>
                <c:pt idx="1">
                  <c:v>triple 2</c:v>
                </c:pt>
                <c:pt idx="2">
                  <c:v>double, low SHGC</c:v>
                </c:pt>
                <c:pt idx="3">
                  <c:v>Double, low U, high LT</c:v>
                </c:pt>
              </c:strCache>
            </c:strRef>
          </c:cat>
          <c:val>
            <c:numRef>
              <c:f>glass_transmission_sens!$W$65:$Z$65</c:f>
              <c:numCache>
                <c:formatCode>0%</c:formatCode>
                <c:ptCount val="4"/>
                <c:pt idx="0">
                  <c:v>1</c:v>
                </c:pt>
                <c:pt idx="1">
                  <c:v>1.2798059603710241</c:v>
                </c:pt>
                <c:pt idx="2">
                  <c:v>1.6209239815156133</c:v>
                </c:pt>
                <c:pt idx="3">
                  <c:v>1.7808362367365014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07D6-42E7-83AB-8E456F4910EE}"/>
            </c:ext>
          </c:extLst>
        </c:ser>
        <c:ser>
          <c:idx val="4"/>
          <c:order val="4"/>
          <c:tx>
            <c:strRef>
              <c:f>glass_transmission_sens!$V$66</c:f>
              <c:strCache>
                <c:ptCount val="1"/>
                <c:pt idx="0">
                  <c:v>S</c:v>
                </c:pt>
              </c:strCache>
            </c:strRef>
          </c:tx>
          <c:spPr>
            <a:ln w="12700" cap="rnd">
              <a:solidFill>
                <a:schemeClr val="accent3">
                  <a:lumMod val="60000"/>
                </a:schemeClr>
              </a:solidFill>
              <a:prstDash val="lgDash"/>
              <a:round/>
            </a:ln>
            <a:effectLst/>
          </c:spPr>
          <c:marker>
            <c:symbol val="none"/>
          </c:marker>
          <c:cat>
            <c:strRef>
              <c:f>glass_transmission_sens!$W$61:$Z$61</c:f>
              <c:strCache>
                <c:ptCount val="4"/>
                <c:pt idx="0">
                  <c:v>triple (std)</c:v>
                </c:pt>
                <c:pt idx="1">
                  <c:v>triple 2</c:v>
                </c:pt>
                <c:pt idx="2">
                  <c:v>double, low SHGC</c:v>
                </c:pt>
                <c:pt idx="3">
                  <c:v>Double, low U, high LT</c:v>
                </c:pt>
              </c:strCache>
            </c:strRef>
          </c:cat>
          <c:val>
            <c:numRef>
              <c:f>glass_transmission_sens!$W$66:$Z$66</c:f>
              <c:numCache>
                <c:formatCode>0%</c:formatCode>
                <c:ptCount val="4"/>
                <c:pt idx="0">
                  <c:v>1</c:v>
                </c:pt>
                <c:pt idx="1">
                  <c:v>1.2751603249667962</c:v>
                </c:pt>
                <c:pt idx="2">
                  <c:v>1.6113509638478576</c:v>
                </c:pt>
                <c:pt idx="3">
                  <c:v>1.7673123466649925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07D6-42E7-83AB-8E456F4910EE}"/>
            </c:ext>
          </c:extLst>
        </c:ser>
        <c:ser>
          <c:idx val="5"/>
          <c:order val="5"/>
          <c:tx>
            <c:strRef>
              <c:f>glass_transmission_sens!$V$67</c:f>
              <c:strCache>
                <c:ptCount val="1"/>
                <c:pt idx="0">
                  <c:v>SW</c:v>
                </c:pt>
              </c:strCache>
            </c:strRef>
          </c:tx>
          <c:spPr>
            <a:ln w="12700" cap="rnd">
              <a:solidFill>
                <a:schemeClr val="accent5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glass_transmission_sens!$W$61:$Z$61</c:f>
              <c:strCache>
                <c:ptCount val="4"/>
                <c:pt idx="0">
                  <c:v>triple (std)</c:v>
                </c:pt>
                <c:pt idx="1">
                  <c:v>triple 2</c:v>
                </c:pt>
                <c:pt idx="2">
                  <c:v>double, low SHGC</c:v>
                </c:pt>
                <c:pt idx="3">
                  <c:v>Double, low U, high LT</c:v>
                </c:pt>
              </c:strCache>
            </c:strRef>
          </c:cat>
          <c:val>
            <c:numRef>
              <c:f>glass_transmission_sens!$W$67:$Z$67</c:f>
              <c:numCache>
                <c:formatCode>0%</c:formatCode>
                <c:ptCount val="4"/>
                <c:pt idx="0">
                  <c:v>1</c:v>
                </c:pt>
                <c:pt idx="1">
                  <c:v>1.2711453160112451</c:v>
                </c:pt>
                <c:pt idx="2">
                  <c:v>1.6089247529819397</c:v>
                </c:pt>
                <c:pt idx="3">
                  <c:v>1.7732787171219422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07D6-42E7-83AB-8E456F4910EE}"/>
            </c:ext>
          </c:extLst>
        </c:ser>
        <c:ser>
          <c:idx val="6"/>
          <c:order val="6"/>
          <c:tx>
            <c:strRef>
              <c:f>glass_transmission_sens!$V$68</c:f>
              <c:strCache>
                <c:ptCount val="1"/>
                <c:pt idx="0">
                  <c:v>W</c:v>
                </c:pt>
              </c:strCache>
            </c:strRef>
          </c:tx>
          <c:spPr>
            <a:ln w="12700" cap="rnd">
              <a:solidFill>
                <a:schemeClr val="accent1">
                  <a:lumMod val="80000"/>
                  <a:lumOff val="20000"/>
                </a:schemeClr>
              </a:solidFill>
              <a:prstDash val="lgDash"/>
              <a:round/>
            </a:ln>
            <a:effectLst/>
          </c:spPr>
          <c:marker>
            <c:symbol val="none"/>
          </c:marker>
          <c:cat>
            <c:strRef>
              <c:f>glass_transmission_sens!$W$61:$Z$61</c:f>
              <c:strCache>
                <c:ptCount val="4"/>
                <c:pt idx="0">
                  <c:v>triple (std)</c:v>
                </c:pt>
                <c:pt idx="1">
                  <c:v>triple 2</c:v>
                </c:pt>
                <c:pt idx="2">
                  <c:v>double, low SHGC</c:v>
                </c:pt>
                <c:pt idx="3">
                  <c:v>Double, low U, high LT</c:v>
                </c:pt>
              </c:strCache>
            </c:strRef>
          </c:cat>
          <c:val>
            <c:numRef>
              <c:f>glass_transmission_sens!$W$68:$Z$68</c:f>
              <c:numCache>
                <c:formatCode>0%</c:formatCode>
                <c:ptCount val="4"/>
                <c:pt idx="0">
                  <c:v>1</c:v>
                </c:pt>
                <c:pt idx="1">
                  <c:v>1.2694786683117407</c:v>
                </c:pt>
                <c:pt idx="2">
                  <c:v>1.6021207896767142</c:v>
                </c:pt>
                <c:pt idx="3">
                  <c:v>1.7721876987213006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07D6-42E7-83AB-8E456F4910EE}"/>
            </c:ext>
          </c:extLst>
        </c:ser>
        <c:ser>
          <c:idx val="7"/>
          <c:order val="7"/>
          <c:tx>
            <c:strRef>
              <c:f>glass_transmission_sens!$V$69</c:f>
              <c:strCache>
                <c:ptCount val="1"/>
                <c:pt idx="0">
                  <c:v>NW</c:v>
                </c:pt>
              </c:strCache>
            </c:strRef>
          </c:tx>
          <c:spPr>
            <a:ln w="12700" cap="rnd">
              <a:solidFill>
                <a:schemeClr val="accent3">
                  <a:lumMod val="80000"/>
                  <a:lumOff val="20000"/>
                </a:schemeClr>
              </a:solidFill>
              <a:prstDash val="dash"/>
              <a:round/>
            </a:ln>
            <a:effectLst/>
          </c:spPr>
          <c:marker>
            <c:symbol val="none"/>
          </c:marker>
          <c:cat>
            <c:strRef>
              <c:f>glass_transmission_sens!$W$61:$Z$61</c:f>
              <c:strCache>
                <c:ptCount val="4"/>
                <c:pt idx="0">
                  <c:v>triple (std)</c:v>
                </c:pt>
                <c:pt idx="1">
                  <c:v>triple 2</c:v>
                </c:pt>
                <c:pt idx="2">
                  <c:v>double, low SHGC</c:v>
                </c:pt>
                <c:pt idx="3">
                  <c:v>Double, low U, high LT</c:v>
                </c:pt>
              </c:strCache>
            </c:strRef>
          </c:cat>
          <c:val>
            <c:numRef>
              <c:f>glass_transmission_sens!$W$69:$Z$69</c:f>
              <c:numCache>
                <c:formatCode>0%</c:formatCode>
                <c:ptCount val="4"/>
                <c:pt idx="0">
                  <c:v>1</c:v>
                </c:pt>
                <c:pt idx="1">
                  <c:v>1.2768687104427916</c:v>
                </c:pt>
                <c:pt idx="2">
                  <c:v>1.6160647493426203</c:v>
                </c:pt>
                <c:pt idx="3">
                  <c:v>1.7820331021381679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07D6-42E7-83AB-8E456F4910E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dropLines>
          <c:spPr>
            <a:ln w="9525" cap="flat" cmpd="sng" algn="ctr">
              <a:solidFill>
                <a:schemeClr val="tx1">
                  <a:lumMod val="35000"/>
                  <a:lumOff val="65000"/>
                </a:schemeClr>
              </a:solidFill>
              <a:round/>
            </a:ln>
            <a:effectLst/>
          </c:spPr>
        </c:dropLines>
        <c:smooth val="0"/>
        <c:axId val="1580650063"/>
        <c:axId val="1580654863"/>
      </c:lineChart>
      <c:catAx>
        <c:axId val="158065006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noFill/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80654863"/>
        <c:crosses val="autoZero"/>
        <c:auto val="1"/>
        <c:lblAlgn val="ctr"/>
        <c:lblOffset val="100"/>
        <c:noMultiLvlLbl val="0"/>
      </c:catAx>
      <c:valAx>
        <c:axId val="1580654863"/>
        <c:scaling>
          <c:orientation val="minMax"/>
          <c:min val="0.8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8065006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interior_reflectance_sens!$O$40</c:f>
              <c:strCache>
                <c:ptCount val="1"/>
                <c:pt idx="0">
                  <c:v>N</c:v>
                </c:pt>
              </c:strCache>
            </c:strRef>
          </c:tx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interior_reflectance_sens!$P$39:$R$39</c:f>
              <c:strCache>
                <c:ptCount val="3"/>
                <c:pt idx="0">
                  <c:v>EN 17037 low</c:v>
                </c:pt>
                <c:pt idx="1">
                  <c:v>realistic</c:v>
                </c:pt>
                <c:pt idx="2">
                  <c:v>EN 17037 high</c:v>
                </c:pt>
              </c:strCache>
            </c:strRef>
          </c:cat>
          <c:val>
            <c:numRef>
              <c:f>interior_reflectance_sens!$P$40:$R$40</c:f>
              <c:numCache>
                <c:formatCode>0%</c:formatCode>
                <c:ptCount val="3"/>
                <c:pt idx="0">
                  <c:v>0.74032189881690191</c:v>
                </c:pt>
                <c:pt idx="1">
                  <c:v>1</c:v>
                </c:pt>
                <c:pt idx="2">
                  <c:v>1.2348275343013597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387-4CC5-AEC7-5A548229001E}"/>
            </c:ext>
          </c:extLst>
        </c:ser>
        <c:ser>
          <c:idx val="1"/>
          <c:order val="1"/>
          <c:tx>
            <c:strRef>
              <c:f>interior_reflectance_sens!$O$41</c:f>
              <c:strCache>
                <c:ptCount val="1"/>
                <c:pt idx="0">
                  <c:v>NE</c:v>
                </c:pt>
              </c:strCache>
            </c:strRef>
          </c:tx>
          <c:spPr>
            <a:ln w="1270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interior_reflectance_sens!$P$39:$R$39</c:f>
              <c:strCache>
                <c:ptCount val="3"/>
                <c:pt idx="0">
                  <c:v>EN 17037 low</c:v>
                </c:pt>
                <c:pt idx="1">
                  <c:v>realistic</c:v>
                </c:pt>
                <c:pt idx="2">
                  <c:v>EN 17037 high</c:v>
                </c:pt>
              </c:strCache>
            </c:strRef>
          </c:cat>
          <c:val>
            <c:numRef>
              <c:f>interior_reflectance_sens!$P$41:$R$41</c:f>
              <c:numCache>
                <c:formatCode>0%</c:formatCode>
                <c:ptCount val="3"/>
                <c:pt idx="0">
                  <c:v>0.75929598413485389</c:v>
                </c:pt>
                <c:pt idx="1">
                  <c:v>1</c:v>
                </c:pt>
                <c:pt idx="2">
                  <c:v>1.2186911254338126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387-4CC5-AEC7-5A548229001E}"/>
            </c:ext>
          </c:extLst>
        </c:ser>
        <c:ser>
          <c:idx val="2"/>
          <c:order val="2"/>
          <c:tx>
            <c:strRef>
              <c:f>interior_reflectance_sens!$O$42</c:f>
              <c:strCache>
                <c:ptCount val="1"/>
                <c:pt idx="0">
                  <c:v>E</c:v>
                </c:pt>
              </c:strCache>
            </c:strRef>
          </c:tx>
          <c:spPr>
            <a:ln w="12700" cap="rnd">
              <a:solidFill>
                <a:schemeClr val="accent5"/>
              </a:solidFill>
              <a:prstDash val="dashDot"/>
              <a:round/>
            </a:ln>
            <a:effectLst/>
          </c:spPr>
          <c:marker>
            <c:symbol val="none"/>
          </c:marker>
          <c:cat>
            <c:strRef>
              <c:f>interior_reflectance_sens!$P$39:$R$39</c:f>
              <c:strCache>
                <c:ptCount val="3"/>
                <c:pt idx="0">
                  <c:v>EN 17037 low</c:v>
                </c:pt>
                <c:pt idx="1">
                  <c:v>realistic</c:v>
                </c:pt>
                <c:pt idx="2">
                  <c:v>EN 17037 high</c:v>
                </c:pt>
              </c:strCache>
            </c:strRef>
          </c:cat>
          <c:val>
            <c:numRef>
              <c:f>interior_reflectance_sens!$P$42:$R$42</c:f>
              <c:numCache>
                <c:formatCode>0%</c:formatCode>
                <c:ptCount val="3"/>
                <c:pt idx="0">
                  <c:v>0.748548710551314</c:v>
                </c:pt>
                <c:pt idx="1">
                  <c:v>1</c:v>
                </c:pt>
                <c:pt idx="2">
                  <c:v>1.2266122506420853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387-4CC5-AEC7-5A548229001E}"/>
            </c:ext>
          </c:extLst>
        </c:ser>
        <c:ser>
          <c:idx val="3"/>
          <c:order val="3"/>
          <c:tx>
            <c:strRef>
              <c:f>interior_reflectance_sens!$O$43</c:f>
              <c:strCache>
                <c:ptCount val="1"/>
                <c:pt idx="0">
                  <c:v>SE</c:v>
                </c:pt>
              </c:strCache>
            </c:strRef>
          </c:tx>
          <c:spPr>
            <a:ln w="12700" cap="rnd">
              <a:solidFill>
                <a:schemeClr val="accent1">
                  <a:lumMod val="60000"/>
                </a:schemeClr>
              </a:solidFill>
              <a:prstDash val="dash"/>
              <a:round/>
            </a:ln>
            <a:effectLst/>
          </c:spPr>
          <c:marker>
            <c:symbol val="none"/>
          </c:marker>
          <c:cat>
            <c:strRef>
              <c:f>interior_reflectance_sens!$P$39:$R$39</c:f>
              <c:strCache>
                <c:ptCount val="3"/>
                <c:pt idx="0">
                  <c:v>EN 17037 low</c:v>
                </c:pt>
                <c:pt idx="1">
                  <c:v>realistic</c:v>
                </c:pt>
                <c:pt idx="2">
                  <c:v>EN 17037 high</c:v>
                </c:pt>
              </c:strCache>
            </c:strRef>
          </c:cat>
          <c:val>
            <c:numRef>
              <c:f>interior_reflectance_sens!$P$43:$R$43</c:f>
              <c:numCache>
                <c:formatCode>0%</c:formatCode>
                <c:ptCount val="3"/>
                <c:pt idx="0">
                  <c:v>0.79065155350607041</c:v>
                </c:pt>
                <c:pt idx="1">
                  <c:v>1</c:v>
                </c:pt>
                <c:pt idx="2">
                  <c:v>1.1855178084842233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9387-4CC5-AEC7-5A548229001E}"/>
            </c:ext>
          </c:extLst>
        </c:ser>
        <c:ser>
          <c:idx val="4"/>
          <c:order val="4"/>
          <c:tx>
            <c:strRef>
              <c:f>interior_reflectance_sens!$O$44</c:f>
              <c:strCache>
                <c:ptCount val="1"/>
                <c:pt idx="0">
                  <c:v>S</c:v>
                </c:pt>
              </c:strCache>
            </c:strRef>
          </c:tx>
          <c:spPr>
            <a:ln w="12700" cap="rnd">
              <a:solidFill>
                <a:schemeClr val="accent3">
                  <a:lumMod val="60000"/>
                </a:schemeClr>
              </a:solidFill>
              <a:prstDash val="lgDash"/>
              <a:round/>
            </a:ln>
            <a:effectLst/>
          </c:spPr>
          <c:marker>
            <c:symbol val="none"/>
          </c:marker>
          <c:cat>
            <c:strRef>
              <c:f>interior_reflectance_sens!$P$39:$R$39</c:f>
              <c:strCache>
                <c:ptCount val="3"/>
                <c:pt idx="0">
                  <c:v>EN 17037 low</c:v>
                </c:pt>
                <c:pt idx="1">
                  <c:v>realistic</c:v>
                </c:pt>
                <c:pt idx="2">
                  <c:v>EN 17037 high</c:v>
                </c:pt>
              </c:strCache>
            </c:strRef>
          </c:cat>
          <c:val>
            <c:numRef>
              <c:f>interior_reflectance_sens!$P$44:$R$44</c:f>
              <c:numCache>
                <c:formatCode>0%</c:formatCode>
                <c:ptCount val="3"/>
                <c:pt idx="0">
                  <c:v>0.73482393605530349</c:v>
                </c:pt>
                <c:pt idx="1">
                  <c:v>1</c:v>
                </c:pt>
                <c:pt idx="2">
                  <c:v>1.2302873190753942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9387-4CC5-AEC7-5A548229001E}"/>
            </c:ext>
          </c:extLst>
        </c:ser>
        <c:ser>
          <c:idx val="5"/>
          <c:order val="5"/>
          <c:tx>
            <c:strRef>
              <c:f>interior_reflectance_sens!$O$45</c:f>
              <c:strCache>
                <c:ptCount val="1"/>
                <c:pt idx="0">
                  <c:v>SW</c:v>
                </c:pt>
              </c:strCache>
            </c:strRef>
          </c:tx>
          <c:spPr>
            <a:ln w="12700" cap="rnd">
              <a:solidFill>
                <a:schemeClr val="accent5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interior_reflectance_sens!$P$39:$R$39</c:f>
              <c:strCache>
                <c:ptCount val="3"/>
                <c:pt idx="0">
                  <c:v>EN 17037 low</c:v>
                </c:pt>
                <c:pt idx="1">
                  <c:v>realistic</c:v>
                </c:pt>
                <c:pt idx="2">
                  <c:v>EN 17037 high</c:v>
                </c:pt>
              </c:strCache>
            </c:strRef>
          </c:cat>
          <c:val>
            <c:numRef>
              <c:f>interior_reflectance_sens!$P$45:$R$45</c:f>
              <c:numCache>
                <c:formatCode>0%</c:formatCode>
                <c:ptCount val="3"/>
                <c:pt idx="0">
                  <c:v>0.80546276282177243</c:v>
                </c:pt>
                <c:pt idx="1">
                  <c:v>1</c:v>
                </c:pt>
                <c:pt idx="2">
                  <c:v>1.1590685792886619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9387-4CC5-AEC7-5A548229001E}"/>
            </c:ext>
          </c:extLst>
        </c:ser>
        <c:ser>
          <c:idx val="6"/>
          <c:order val="6"/>
          <c:tx>
            <c:strRef>
              <c:f>interior_reflectance_sens!$O$46</c:f>
              <c:strCache>
                <c:ptCount val="1"/>
                <c:pt idx="0">
                  <c:v>W</c:v>
                </c:pt>
              </c:strCache>
            </c:strRef>
          </c:tx>
          <c:spPr>
            <a:ln w="12700" cap="rnd">
              <a:solidFill>
                <a:schemeClr val="accent1">
                  <a:lumMod val="80000"/>
                  <a:lumOff val="20000"/>
                </a:schemeClr>
              </a:solidFill>
              <a:prstDash val="dashDot"/>
              <a:round/>
            </a:ln>
            <a:effectLst/>
          </c:spPr>
          <c:marker>
            <c:symbol val="none"/>
          </c:marker>
          <c:cat>
            <c:strRef>
              <c:f>interior_reflectance_sens!$P$39:$R$39</c:f>
              <c:strCache>
                <c:ptCount val="3"/>
                <c:pt idx="0">
                  <c:v>EN 17037 low</c:v>
                </c:pt>
                <c:pt idx="1">
                  <c:v>realistic</c:v>
                </c:pt>
                <c:pt idx="2">
                  <c:v>EN 17037 high</c:v>
                </c:pt>
              </c:strCache>
            </c:strRef>
          </c:cat>
          <c:val>
            <c:numRef>
              <c:f>interior_reflectance_sens!$P$46:$R$46</c:f>
              <c:numCache>
                <c:formatCode>0%</c:formatCode>
                <c:ptCount val="3"/>
                <c:pt idx="0">
                  <c:v>0.79648275547860936</c:v>
                </c:pt>
                <c:pt idx="1">
                  <c:v>1</c:v>
                </c:pt>
                <c:pt idx="2">
                  <c:v>1.1653833887648639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9387-4CC5-AEC7-5A548229001E}"/>
            </c:ext>
          </c:extLst>
        </c:ser>
        <c:ser>
          <c:idx val="7"/>
          <c:order val="7"/>
          <c:tx>
            <c:strRef>
              <c:f>interior_reflectance_sens!$O$47</c:f>
              <c:strCache>
                <c:ptCount val="1"/>
                <c:pt idx="0">
                  <c:v>NW</c:v>
                </c:pt>
              </c:strCache>
            </c:strRef>
          </c:tx>
          <c:spPr>
            <a:ln w="12700" cap="rnd">
              <a:solidFill>
                <a:schemeClr val="accent3">
                  <a:lumMod val="80000"/>
                  <a:lumOff val="20000"/>
                </a:schemeClr>
              </a:solidFill>
              <a:prstDash val="dash"/>
              <a:round/>
            </a:ln>
            <a:effectLst/>
          </c:spPr>
          <c:marker>
            <c:symbol val="none"/>
          </c:marker>
          <c:cat>
            <c:strRef>
              <c:f>interior_reflectance_sens!$P$39:$R$39</c:f>
              <c:strCache>
                <c:ptCount val="3"/>
                <c:pt idx="0">
                  <c:v>EN 17037 low</c:v>
                </c:pt>
                <c:pt idx="1">
                  <c:v>realistic</c:v>
                </c:pt>
                <c:pt idx="2">
                  <c:v>EN 17037 high</c:v>
                </c:pt>
              </c:strCache>
            </c:strRef>
          </c:cat>
          <c:val>
            <c:numRef>
              <c:f>interior_reflectance_sens!$P$47:$R$47</c:f>
              <c:numCache>
                <c:formatCode>0%</c:formatCode>
                <c:ptCount val="3"/>
                <c:pt idx="0">
                  <c:v>0.78398914518317508</c:v>
                </c:pt>
                <c:pt idx="1">
                  <c:v>1</c:v>
                </c:pt>
                <c:pt idx="2">
                  <c:v>1.1848032564450475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9387-4CC5-AEC7-5A54822900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dropLines>
          <c:spPr>
            <a:ln w="9525" cap="flat" cmpd="sng" algn="ctr">
              <a:solidFill>
                <a:schemeClr val="tx1">
                  <a:lumMod val="35000"/>
                  <a:lumOff val="65000"/>
                </a:schemeClr>
              </a:solidFill>
              <a:round/>
            </a:ln>
            <a:effectLst/>
          </c:spPr>
        </c:dropLines>
        <c:smooth val="0"/>
        <c:axId val="149271391"/>
        <c:axId val="149265631"/>
      </c:lineChart>
      <c:catAx>
        <c:axId val="14927139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noFill/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9265631"/>
        <c:crosses val="autoZero"/>
        <c:auto val="1"/>
        <c:lblAlgn val="ctr"/>
        <c:lblOffset val="100"/>
        <c:tickMarkSkip val="1"/>
        <c:noMultiLvlLbl val="0"/>
      </c:catAx>
      <c:valAx>
        <c:axId val="149265631"/>
        <c:scaling>
          <c:orientation val="minMax"/>
          <c:min val="0.70000000000000007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927139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interior_reflectance_sens!$O$51</c:f>
              <c:strCache>
                <c:ptCount val="1"/>
                <c:pt idx="0">
                  <c:v>N</c:v>
                </c:pt>
              </c:strCache>
            </c:strRef>
          </c:tx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interior_reflectance_sens!$P$50:$R$50</c:f>
              <c:strCache>
                <c:ptCount val="3"/>
                <c:pt idx="0">
                  <c:v>EN 17037 low</c:v>
                </c:pt>
                <c:pt idx="1">
                  <c:v>realistic</c:v>
                </c:pt>
                <c:pt idx="2">
                  <c:v>EN 17037 high</c:v>
                </c:pt>
              </c:strCache>
            </c:strRef>
          </c:cat>
          <c:val>
            <c:numRef>
              <c:f>interior_reflectance_sens!$P$51:$R$51</c:f>
              <c:numCache>
                <c:formatCode>0%</c:formatCode>
                <c:ptCount val="3"/>
                <c:pt idx="0">
                  <c:v>0.80073489751887827</c:v>
                </c:pt>
                <c:pt idx="1">
                  <c:v>1</c:v>
                </c:pt>
                <c:pt idx="2">
                  <c:v>1.1772518878101403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4D8-4B62-BE14-E70654F41137}"/>
            </c:ext>
          </c:extLst>
        </c:ser>
        <c:ser>
          <c:idx val="1"/>
          <c:order val="1"/>
          <c:tx>
            <c:strRef>
              <c:f>interior_reflectance_sens!$O$52</c:f>
              <c:strCache>
                <c:ptCount val="1"/>
                <c:pt idx="0">
                  <c:v>NE</c:v>
                </c:pt>
              </c:strCache>
            </c:strRef>
          </c:tx>
          <c:spPr>
            <a:ln w="1270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interior_reflectance_sens!$P$50:$R$50</c:f>
              <c:strCache>
                <c:ptCount val="3"/>
                <c:pt idx="0">
                  <c:v>EN 17037 low</c:v>
                </c:pt>
                <c:pt idx="1">
                  <c:v>realistic</c:v>
                </c:pt>
                <c:pt idx="2">
                  <c:v>EN 17037 high</c:v>
                </c:pt>
              </c:strCache>
            </c:strRef>
          </c:cat>
          <c:val>
            <c:numRef>
              <c:f>interior_reflectance_sens!$P$52:$R$52</c:f>
              <c:numCache>
                <c:formatCode>0%</c:formatCode>
                <c:ptCount val="3"/>
                <c:pt idx="0">
                  <c:v>0.78787000260922502</c:v>
                </c:pt>
                <c:pt idx="1">
                  <c:v>1</c:v>
                </c:pt>
                <c:pt idx="2">
                  <c:v>1.1990258893108747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4D8-4B62-BE14-E70654F41137}"/>
            </c:ext>
          </c:extLst>
        </c:ser>
        <c:ser>
          <c:idx val="2"/>
          <c:order val="2"/>
          <c:tx>
            <c:strRef>
              <c:f>interior_reflectance_sens!$O$53</c:f>
              <c:strCache>
                <c:ptCount val="1"/>
                <c:pt idx="0">
                  <c:v>E</c:v>
                </c:pt>
              </c:strCache>
            </c:strRef>
          </c:tx>
          <c:spPr>
            <a:ln w="12700" cap="rnd">
              <a:solidFill>
                <a:schemeClr val="accent5"/>
              </a:solidFill>
              <a:prstDash val="dashDot"/>
              <a:round/>
            </a:ln>
            <a:effectLst/>
          </c:spPr>
          <c:marker>
            <c:symbol val="none"/>
          </c:marker>
          <c:cat>
            <c:strRef>
              <c:f>interior_reflectance_sens!$P$50:$R$50</c:f>
              <c:strCache>
                <c:ptCount val="3"/>
                <c:pt idx="0">
                  <c:v>EN 17037 low</c:v>
                </c:pt>
                <c:pt idx="1">
                  <c:v>realistic</c:v>
                </c:pt>
                <c:pt idx="2">
                  <c:v>EN 17037 high</c:v>
                </c:pt>
              </c:strCache>
            </c:strRef>
          </c:cat>
          <c:val>
            <c:numRef>
              <c:f>interior_reflectance_sens!$P$53:$R$53</c:f>
              <c:numCache>
                <c:formatCode>0%</c:formatCode>
                <c:ptCount val="3"/>
                <c:pt idx="0">
                  <c:v>0.75759844288067069</c:v>
                </c:pt>
                <c:pt idx="1">
                  <c:v>1</c:v>
                </c:pt>
                <c:pt idx="2">
                  <c:v>1.2301841593052854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4D8-4B62-BE14-E70654F41137}"/>
            </c:ext>
          </c:extLst>
        </c:ser>
        <c:ser>
          <c:idx val="3"/>
          <c:order val="3"/>
          <c:tx>
            <c:strRef>
              <c:f>interior_reflectance_sens!$O$54</c:f>
              <c:strCache>
                <c:ptCount val="1"/>
                <c:pt idx="0">
                  <c:v>SE</c:v>
                </c:pt>
              </c:strCache>
            </c:strRef>
          </c:tx>
          <c:spPr>
            <a:ln w="12700" cap="rnd">
              <a:solidFill>
                <a:schemeClr val="accent1">
                  <a:lumMod val="60000"/>
                </a:schemeClr>
              </a:solidFill>
              <a:prstDash val="dash"/>
              <a:round/>
            </a:ln>
            <a:effectLst/>
          </c:spPr>
          <c:marker>
            <c:symbol val="none"/>
          </c:marker>
          <c:cat>
            <c:strRef>
              <c:f>interior_reflectance_sens!$P$50:$R$50</c:f>
              <c:strCache>
                <c:ptCount val="3"/>
                <c:pt idx="0">
                  <c:v>EN 17037 low</c:v>
                </c:pt>
                <c:pt idx="1">
                  <c:v>realistic</c:v>
                </c:pt>
                <c:pt idx="2">
                  <c:v>EN 17037 high</c:v>
                </c:pt>
              </c:strCache>
            </c:strRef>
          </c:cat>
          <c:val>
            <c:numRef>
              <c:f>interior_reflectance_sens!$P$54:$R$54</c:f>
              <c:numCache>
                <c:formatCode>0%</c:formatCode>
                <c:ptCount val="3"/>
                <c:pt idx="0">
                  <c:v>0.81635530489954178</c:v>
                </c:pt>
                <c:pt idx="1">
                  <c:v>1</c:v>
                </c:pt>
                <c:pt idx="2">
                  <c:v>1.1648748678181178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84D8-4B62-BE14-E70654F41137}"/>
            </c:ext>
          </c:extLst>
        </c:ser>
        <c:ser>
          <c:idx val="4"/>
          <c:order val="4"/>
          <c:tx>
            <c:strRef>
              <c:f>interior_reflectance_sens!$O$55</c:f>
              <c:strCache>
                <c:ptCount val="1"/>
                <c:pt idx="0">
                  <c:v>S</c:v>
                </c:pt>
              </c:strCache>
            </c:strRef>
          </c:tx>
          <c:spPr>
            <a:ln w="12700" cap="rnd">
              <a:solidFill>
                <a:schemeClr val="accent3">
                  <a:lumMod val="60000"/>
                </a:schemeClr>
              </a:solidFill>
              <a:prstDash val="lgDash"/>
              <a:round/>
            </a:ln>
            <a:effectLst/>
          </c:spPr>
          <c:marker>
            <c:symbol val="none"/>
          </c:marker>
          <c:cat>
            <c:strRef>
              <c:f>interior_reflectance_sens!$P$50:$R$50</c:f>
              <c:strCache>
                <c:ptCount val="3"/>
                <c:pt idx="0">
                  <c:v>EN 17037 low</c:v>
                </c:pt>
                <c:pt idx="1">
                  <c:v>realistic</c:v>
                </c:pt>
                <c:pt idx="2">
                  <c:v>EN 17037 high</c:v>
                </c:pt>
              </c:strCache>
            </c:strRef>
          </c:cat>
          <c:val>
            <c:numRef>
              <c:f>interior_reflectance_sens!$P$55:$R$55</c:f>
              <c:numCache>
                <c:formatCode>0%</c:formatCode>
                <c:ptCount val="3"/>
                <c:pt idx="0">
                  <c:v>0.8042861645130791</c:v>
                </c:pt>
                <c:pt idx="1">
                  <c:v>1</c:v>
                </c:pt>
                <c:pt idx="2">
                  <c:v>1.1708950520012606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84D8-4B62-BE14-E70654F41137}"/>
            </c:ext>
          </c:extLst>
        </c:ser>
        <c:ser>
          <c:idx val="5"/>
          <c:order val="5"/>
          <c:tx>
            <c:strRef>
              <c:f>interior_reflectance_sens!$O$56</c:f>
              <c:strCache>
                <c:ptCount val="1"/>
                <c:pt idx="0">
                  <c:v>SW</c:v>
                </c:pt>
              </c:strCache>
            </c:strRef>
          </c:tx>
          <c:spPr>
            <a:ln w="12700" cap="rnd">
              <a:solidFill>
                <a:schemeClr val="accent5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interior_reflectance_sens!$P$50:$R$50</c:f>
              <c:strCache>
                <c:ptCount val="3"/>
                <c:pt idx="0">
                  <c:v>EN 17037 low</c:v>
                </c:pt>
                <c:pt idx="1">
                  <c:v>realistic</c:v>
                </c:pt>
                <c:pt idx="2">
                  <c:v>EN 17037 high</c:v>
                </c:pt>
              </c:strCache>
            </c:strRef>
          </c:cat>
          <c:val>
            <c:numRef>
              <c:f>interior_reflectance_sens!$P$56:$R$56</c:f>
              <c:numCache>
                <c:formatCode>0%</c:formatCode>
                <c:ptCount val="3"/>
                <c:pt idx="0">
                  <c:v>0.82333618027724864</c:v>
                </c:pt>
                <c:pt idx="1">
                  <c:v>1</c:v>
                </c:pt>
                <c:pt idx="2">
                  <c:v>1.1618159122265292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84D8-4B62-BE14-E70654F41137}"/>
            </c:ext>
          </c:extLst>
        </c:ser>
        <c:ser>
          <c:idx val="6"/>
          <c:order val="6"/>
          <c:tx>
            <c:strRef>
              <c:f>interior_reflectance_sens!$O$57</c:f>
              <c:strCache>
                <c:ptCount val="1"/>
                <c:pt idx="0">
                  <c:v>W</c:v>
                </c:pt>
              </c:strCache>
            </c:strRef>
          </c:tx>
          <c:spPr>
            <a:ln w="12700" cap="rnd">
              <a:solidFill>
                <a:schemeClr val="accent1">
                  <a:lumMod val="80000"/>
                  <a:lumOff val="20000"/>
                </a:schemeClr>
              </a:solidFill>
              <a:prstDash val="lgDash"/>
              <a:round/>
            </a:ln>
            <a:effectLst/>
          </c:spPr>
          <c:marker>
            <c:symbol val="none"/>
          </c:marker>
          <c:cat>
            <c:strRef>
              <c:f>interior_reflectance_sens!$P$50:$R$50</c:f>
              <c:strCache>
                <c:ptCount val="3"/>
                <c:pt idx="0">
                  <c:v>EN 17037 low</c:v>
                </c:pt>
                <c:pt idx="1">
                  <c:v>realistic</c:v>
                </c:pt>
                <c:pt idx="2">
                  <c:v>EN 17037 high</c:v>
                </c:pt>
              </c:strCache>
            </c:strRef>
          </c:cat>
          <c:val>
            <c:numRef>
              <c:f>interior_reflectance_sens!$P$57:$R$57</c:f>
              <c:numCache>
                <c:formatCode>0%</c:formatCode>
                <c:ptCount val="3"/>
                <c:pt idx="0">
                  <c:v>0.79423258320980994</c:v>
                </c:pt>
                <c:pt idx="1">
                  <c:v>1</c:v>
                </c:pt>
                <c:pt idx="2">
                  <c:v>1.1873307934485675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84D8-4B62-BE14-E70654F41137}"/>
            </c:ext>
          </c:extLst>
        </c:ser>
        <c:ser>
          <c:idx val="7"/>
          <c:order val="7"/>
          <c:tx>
            <c:strRef>
              <c:f>interior_reflectance_sens!$O$58</c:f>
              <c:strCache>
                <c:ptCount val="1"/>
                <c:pt idx="0">
                  <c:v>NW</c:v>
                </c:pt>
              </c:strCache>
            </c:strRef>
          </c:tx>
          <c:spPr>
            <a:ln w="12700" cap="rnd">
              <a:solidFill>
                <a:schemeClr val="accent3">
                  <a:lumMod val="80000"/>
                  <a:lumOff val="20000"/>
                </a:schemeClr>
              </a:solidFill>
              <a:prstDash val="dash"/>
              <a:round/>
            </a:ln>
            <a:effectLst/>
          </c:spPr>
          <c:marker>
            <c:symbol val="none"/>
          </c:marker>
          <c:cat>
            <c:strRef>
              <c:f>interior_reflectance_sens!$P$50:$R$50</c:f>
              <c:strCache>
                <c:ptCount val="3"/>
                <c:pt idx="0">
                  <c:v>EN 17037 low</c:v>
                </c:pt>
                <c:pt idx="1">
                  <c:v>realistic</c:v>
                </c:pt>
                <c:pt idx="2">
                  <c:v>EN 17037 high</c:v>
                </c:pt>
              </c:strCache>
            </c:strRef>
          </c:cat>
          <c:val>
            <c:numRef>
              <c:f>interior_reflectance_sens!$P$58:$R$58</c:f>
              <c:numCache>
                <c:formatCode>0%</c:formatCode>
                <c:ptCount val="3"/>
                <c:pt idx="0">
                  <c:v>0.81809726049033882</c:v>
                </c:pt>
                <c:pt idx="1">
                  <c:v>1</c:v>
                </c:pt>
                <c:pt idx="2">
                  <c:v>1.1642301819904879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84D8-4B62-BE14-E70654F4113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dropLines>
          <c:spPr>
            <a:ln w="9525" cap="flat" cmpd="sng" algn="ctr">
              <a:solidFill>
                <a:schemeClr val="tx1">
                  <a:lumMod val="35000"/>
                  <a:lumOff val="65000"/>
                </a:schemeClr>
              </a:solidFill>
              <a:round/>
            </a:ln>
            <a:effectLst/>
          </c:spPr>
        </c:dropLines>
        <c:smooth val="0"/>
        <c:axId val="149268991"/>
        <c:axId val="149267551"/>
      </c:lineChart>
      <c:catAx>
        <c:axId val="14926899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noFill/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9267551"/>
        <c:crosses val="autoZero"/>
        <c:auto val="1"/>
        <c:lblAlgn val="ctr"/>
        <c:lblOffset val="100"/>
        <c:noMultiLvlLbl val="0"/>
      </c:catAx>
      <c:valAx>
        <c:axId val="149267551"/>
        <c:scaling>
          <c:orientation val="minMax"/>
          <c:min val="0.70000000000000007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926899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interior_reflectance_sens!$O$62</c:f>
              <c:strCache>
                <c:ptCount val="1"/>
                <c:pt idx="0">
                  <c:v>N</c:v>
                </c:pt>
              </c:strCache>
            </c:strRef>
          </c:tx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interior_reflectance_sens!$P$61:$R$61</c:f>
              <c:strCache>
                <c:ptCount val="3"/>
                <c:pt idx="0">
                  <c:v>EN 17037 low</c:v>
                </c:pt>
                <c:pt idx="1">
                  <c:v>realistic</c:v>
                </c:pt>
                <c:pt idx="2">
                  <c:v>EN 17037 high</c:v>
                </c:pt>
              </c:strCache>
            </c:strRef>
          </c:cat>
          <c:val>
            <c:numRef>
              <c:f>interior_reflectance_sens!$P$62:$R$62</c:f>
              <c:numCache>
                <c:formatCode>0%</c:formatCode>
                <c:ptCount val="3"/>
                <c:pt idx="0">
                  <c:v>0.76909684439608272</c:v>
                </c:pt>
                <c:pt idx="1">
                  <c:v>1</c:v>
                </c:pt>
                <c:pt idx="2">
                  <c:v>1.2072361262241567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B93-4B3E-BF1F-B719148E2C66}"/>
            </c:ext>
          </c:extLst>
        </c:ser>
        <c:ser>
          <c:idx val="1"/>
          <c:order val="1"/>
          <c:tx>
            <c:strRef>
              <c:f>interior_reflectance_sens!$O$63</c:f>
              <c:strCache>
                <c:ptCount val="1"/>
                <c:pt idx="0">
                  <c:v>NE</c:v>
                </c:pt>
              </c:strCache>
            </c:strRef>
          </c:tx>
          <c:spPr>
            <a:ln w="1270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interior_reflectance_sens!$P$61:$R$61</c:f>
              <c:strCache>
                <c:ptCount val="3"/>
                <c:pt idx="0">
                  <c:v>EN 17037 low</c:v>
                </c:pt>
                <c:pt idx="1">
                  <c:v>realistic</c:v>
                </c:pt>
                <c:pt idx="2">
                  <c:v>EN 17037 high</c:v>
                </c:pt>
              </c:strCache>
            </c:strRef>
          </c:cat>
          <c:val>
            <c:numRef>
              <c:f>interior_reflectance_sens!$P$63:$R$63</c:f>
              <c:numCache>
                <c:formatCode>0%</c:formatCode>
                <c:ptCount val="3"/>
                <c:pt idx="0">
                  <c:v>0.78310424022212333</c:v>
                </c:pt>
                <c:pt idx="1">
                  <c:v>1</c:v>
                </c:pt>
                <c:pt idx="2">
                  <c:v>1.2021561032461525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B93-4B3E-BF1F-B719148E2C66}"/>
            </c:ext>
          </c:extLst>
        </c:ser>
        <c:ser>
          <c:idx val="2"/>
          <c:order val="2"/>
          <c:tx>
            <c:strRef>
              <c:f>interior_reflectance_sens!$O$64</c:f>
              <c:strCache>
                <c:ptCount val="1"/>
                <c:pt idx="0">
                  <c:v>E</c:v>
                </c:pt>
              </c:strCache>
            </c:strRef>
          </c:tx>
          <c:spPr>
            <a:ln w="12700" cap="rnd">
              <a:solidFill>
                <a:schemeClr val="accent5"/>
              </a:solidFill>
              <a:prstDash val="dashDot"/>
              <a:round/>
            </a:ln>
            <a:effectLst/>
          </c:spPr>
          <c:marker>
            <c:symbol val="none"/>
          </c:marker>
          <c:cat>
            <c:strRef>
              <c:f>interior_reflectance_sens!$P$61:$R$61</c:f>
              <c:strCache>
                <c:ptCount val="3"/>
                <c:pt idx="0">
                  <c:v>EN 17037 low</c:v>
                </c:pt>
                <c:pt idx="1">
                  <c:v>realistic</c:v>
                </c:pt>
                <c:pt idx="2">
                  <c:v>EN 17037 high</c:v>
                </c:pt>
              </c:strCache>
            </c:strRef>
          </c:cat>
          <c:val>
            <c:numRef>
              <c:f>interior_reflectance_sens!$P$64:$R$64</c:f>
              <c:numCache>
                <c:formatCode>0%</c:formatCode>
                <c:ptCount val="3"/>
                <c:pt idx="0">
                  <c:v>0.7672404479815621</c:v>
                </c:pt>
                <c:pt idx="1">
                  <c:v>1</c:v>
                </c:pt>
                <c:pt idx="2">
                  <c:v>1.2150059418776333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B93-4B3E-BF1F-B719148E2C66}"/>
            </c:ext>
          </c:extLst>
        </c:ser>
        <c:ser>
          <c:idx val="3"/>
          <c:order val="3"/>
          <c:tx>
            <c:strRef>
              <c:f>interior_reflectance_sens!$O$65</c:f>
              <c:strCache>
                <c:ptCount val="1"/>
                <c:pt idx="0">
                  <c:v>SE</c:v>
                </c:pt>
              </c:strCache>
            </c:strRef>
          </c:tx>
          <c:spPr>
            <a:ln w="12700" cap="rnd">
              <a:solidFill>
                <a:schemeClr val="accent1">
                  <a:lumMod val="60000"/>
                </a:schemeClr>
              </a:solidFill>
              <a:prstDash val="dash"/>
              <a:round/>
            </a:ln>
            <a:effectLst/>
          </c:spPr>
          <c:marker>
            <c:symbol val="none"/>
          </c:marker>
          <c:cat>
            <c:strRef>
              <c:f>interior_reflectance_sens!$P$61:$R$61</c:f>
              <c:strCache>
                <c:ptCount val="3"/>
                <c:pt idx="0">
                  <c:v>EN 17037 low</c:v>
                </c:pt>
                <c:pt idx="1">
                  <c:v>realistic</c:v>
                </c:pt>
                <c:pt idx="2">
                  <c:v>EN 17037 high</c:v>
                </c:pt>
              </c:strCache>
            </c:strRef>
          </c:cat>
          <c:val>
            <c:numRef>
              <c:f>interior_reflectance_sens!$P$65:$R$65</c:f>
              <c:numCache>
                <c:formatCode>0%</c:formatCode>
                <c:ptCount val="3"/>
                <c:pt idx="0">
                  <c:v>0.81098244303324618</c:v>
                </c:pt>
                <c:pt idx="1">
                  <c:v>1</c:v>
                </c:pt>
                <c:pt idx="2">
                  <c:v>1.1720831776864651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DB93-4B3E-BF1F-B719148E2C66}"/>
            </c:ext>
          </c:extLst>
        </c:ser>
        <c:ser>
          <c:idx val="4"/>
          <c:order val="4"/>
          <c:tx>
            <c:strRef>
              <c:f>interior_reflectance_sens!$O$66</c:f>
              <c:strCache>
                <c:ptCount val="1"/>
                <c:pt idx="0">
                  <c:v>S</c:v>
                </c:pt>
              </c:strCache>
            </c:strRef>
          </c:tx>
          <c:spPr>
            <a:ln w="12700" cap="rnd">
              <a:solidFill>
                <a:schemeClr val="accent3">
                  <a:lumMod val="60000"/>
                </a:schemeClr>
              </a:solidFill>
              <a:prstDash val="lgDash"/>
              <a:round/>
            </a:ln>
            <a:effectLst/>
          </c:spPr>
          <c:marker>
            <c:symbol val="none"/>
          </c:marker>
          <c:cat>
            <c:strRef>
              <c:f>interior_reflectance_sens!$P$61:$R$61</c:f>
              <c:strCache>
                <c:ptCount val="3"/>
                <c:pt idx="0">
                  <c:v>EN 17037 low</c:v>
                </c:pt>
                <c:pt idx="1">
                  <c:v>realistic</c:v>
                </c:pt>
                <c:pt idx="2">
                  <c:v>EN 17037 high</c:v>
                </c:pt>
              </c:strCache>
            </c:strRef>
          </c:cat>
          <c:val>
            <c:numRef>
              <c:f>interior_reflectance_sens!$P$66:$R$66</c:f>
              <c:numCache>
                <c:formatCode>0%</c:formatCode>
                <c:ptCount val="3"/>
                <c:pt idx="0">
                  <c:v>0.7961256139963574</c:v>
                </c:pt>
                <c:pt idx="1">
                  <c:v>1</c:v>
                </c:pt>
                <c:pt idx="2">
                  <c:v>1.1831778795739281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DB93-4B3E-BF1F-B719148E2C66}"/>
            </c:ext>
          </c:extLst>
        </c:ser>
        <c:ser>
          <c:idx val="5"/>
          <c:order val="5"/>
          <c:tx>
            <c:strRef>
              <c:f>interior_reflectance_sens!$O$67</c:f>
              <c:strCache>
                <c:ptCount val="1"/>
                <c:pt idx="0">
                  <c:v>SW</c:v>
                </c:pt>
              </c:strCache>
            </c:strRef>
          </c:tx>
          <c:spPr>
            <a:ln w="12700" cap="rnd">
              <a:solidFill>
                <a:schemeClr val="accent5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interior_reflectance_sens!$P$61:$R$61</c:f>
              <c:strCache>
                <c:ptCount val="3"/>
                <c:pt idx="0">
                  <c:v>EN 17037 low</c:v>
                </c:pt>
                <c:pt idx="1">
                  <c:v>realistic</c:v>
                </c:pt>
                <c:pt idx="2">
                  <c:v>EN 17037 high</c:v>
                </c:pt>
              </c:strCache>
            </c:strRef>
          </c:cat>
          <c:val>
            <c:numRef>
              <c:f>interior_reflectance_sens!$P$67:$R$67</c:f>
              <c:numCache>
                <c:formatCode>0%</c:formatCode>
                <c:ptCount val="3"/>
                <c:pt idx="0">
                  <c:v>0.81452843090842131</c:v>
                </c:pt>
                <c:pt idx="1">
                  <c:v>1</c:v>
                </c:pt>
                <c:pt idx="2">
                  <c:v>1.1709536584082898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DB93-4B3E-BF1F-B719148E2C66}"/>
            </c:ext>
          </c:extLst>
        </c:ser>
        <c:ser>
          <c:idx val="6"/>
          <c:order val="6"/>
          <c:tx>
            <c:strRef>
              <c:f>interior_reflectance_sens!$O$68</c:f>
              <c:strCache>
                <c:ptCount val="1"/>
                <c:pt idx="0">
                  <c:v>W</c:v>
                </c:pt>
              </c:strCache>
            </c:strRef>
          </c:tx>
          <c:spPr>
            <a:ln w="12700" cap="rnd">
              <a:solidFill>
                <a:schemeClr val="accent1">
                  <a:lumMod val="80000"/>
                  <a:lumOff val="20000"/>
                </a:schemeClr>
              </a:solidFill>
              <a:prstDash val="lgDash"/>
              <a:round/>
            </a:ln>
            <a:effectLst/>
          </c:spPr>
          <c:marker>
            <c:symbol val="none"/>
          </c:marker>
          <c:cat>
            <c:strRef>
              <c:f>interior_reflectance_sens!$P$61:$R$61</c:f>
              <c:strCache>
                <c:ptCount val="3"/>
                <c:pt idx="0">
                  <c:v>EN 17037 low</c:v>
                </c:pt>
                <c:pt idx="1">
                  <c:v>realistic</c:v>
                </c:pt>
                <c:pt idx="2">
                  <c:v>EN 17037 high</c:v>
                </c:pt>
              </c:strCache>
            </c:strRef>
          </c:cat>
          <c:val>
            <c:numRef>
              <c:f>interior_reflectance_sens!$P$68:$R$68</c:f>
              <c:numCache>
                <c:formatCode>0%</c:formatCode>
                <c:ptCount val="3"/>
                <c:pt idx="0">
                  <c:v>0.79593315221865479</c:v>
                </c:pt>
                <c:pt idx="1">
                  <c:v>1</c:v>
                </c:pt>
                <c:pt idx="2">
                  <c:v>1.186712768584836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DB93-4B3E-BF1F-B719148E2C66}"/>
            </c:ext>
          </c:extLst>
        </c:ser>
        <c:ser>
          <c:idx val="7"/>
          <c:order val="7"/>
          <c:tx>
            <c:strRef>
              <c:f>interior_reflectance_sens!$O$69</c:f>
              <c:strCache>
                <c:ptCount val="1"/>
                <c:pt idx="0">
                  <c:v>NW</c:v>
                </c:pt>
              </c:strCache>
            </c:strRef>
          </c:tx>
          <c:spPr>
            <a:ln w="12700" cap="rnd">
              <a:solidFill>
                <a:schemeClr val="accent3">
                  <a:lumMod val="80000"/>
                  <a:lumOff val="20000"/>
                </a:schemeClr>
              </a:solidFill>
              <a:prstDash val="dash"/>
              <a:round/>
            </a:ln>
            <a:effectLst/>
          </c:spPr>
          <c:marker>
            <c:symbol val="none"/>
          </c:marker>
          <c:cat>
            <c:strRef>
              <c:f>interior_reflectance_sens!$P$61:$R$61</c:f>
              <c:strCache>
                <c:ptCount val="3"/>
                <c:pt idx="0">
                  <c:v>EN 17037 low</c:v>
                </c:pt>
                <c:pt idx="1">
                  <c:v>realistic</c:v>
                </c:pt>
                <c:pt idx="2">
                  <c:v>EN 17037 high</c:v>
                </c:pt>
              </c:strCache>
            </c:strRef>
          </c:cat>
          <c:val>
            <c:numRef>
              <c:f>interior_reflectance_sens!$P$69:$R$69</c:f>
              <c:numCache>
                <c:formatCode>0%</c:formatCode>
                <c:ptCount val="3"/>
                <c:pt idx="0">
                  <c:v>0.80724677463628891</c:v>
                </c:pt>
                <c:pt idx="1">
                  <c:v>1</c:v>
                </c:pt>
                <c:pt idx="2">
                  <c:v>1.1781498764754323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DB93-4B3E-BF1F-B719148E2C6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dropLines>
          <c:spPr>
            <a:ln w="9525" cap="flat" cmpd="sng" algn="ctr">
              <a:solidFill>
                <a:schemeClr val="tx1">
                  <a:lumMod val="35000"/>
                  <a:lumOff val="65000"/>
                </a:schemeClr>
              </a:solidFill>
              <a:round/>
            </a:ln>
            <a:effectLst/>
          </c:spPr>
        </c:dropLines>
        <c:smooth val="0"/>
        <c:axId val="126671839"/>
        <c:axId val="126670879"/>
      </c:lineChart>
      <c:catAx>
        <c:axId val="12667183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noFill/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6670879"/>
        <c:crosses val="autoZero"/>
        <c:auto val="1"/>
        <c:lblAlgn val="ctr"/>
        <c:lblOffset val="100"/>
        <c:noMultiLvlLbl val="0"/>
      </c:catAx>
      <c:valAx>
        <c:axId val="126670879"/>
        <c:scaling>
          <c:orientation val="minMax"/>
          <c:min val="0.70000000000000007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667183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interior_reflectance_sens!$V$40</c:f>
              <c:strCache>
                <c:ptCount val="1"/>
                <c:pt idx="0">
                  <c:v>N</c:v>
                </c:pt>
              </c:strCache>
            </c:strRef>
          </c:tx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interior_reflectance_sens!$W$39:$Y$39</c:f>
              <c:strCache>
                <c:ptCount val="3"/>
                <c:pt idx="0">
                  <c:v>EN 17037 low</c:v>
                </c:pt>
                <c:pt idx="1">
                  <c:v>realistic</c:v>
                </c:pt>
                <c:pt idx="2">
                  <c:v>EN 17037 high</c:v>
                </c:pt>
              </c:strCache>
            </c:strRef>
          </c:cat>
          <c:val>
            <c:numRef>
              <c:f>interior_reflectance_sens!$W$40:$Y$40</c:f>
              <c:numCache>
                <c:formatCode>0%</c:formatCode>
                <c:ptCount val="3"/>
                <c:pt idx="0">
                  <c:v>0.90413462658744026</c:v>
                </c:pt>
                <c:pt idx="1">
                  <c:v>1</c:v>
                </c:pt>
                <c:pt idx="2">
                  <c:v>1.037639811254806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C41-440C-AC4F-F452BC08DBD7}"/>
            </c:ext>
          </c:extLst>
        </c:ser>
        <c:ser>
          <c:idx val="1"/>
          <c:order val="1"/>
          <c:tx>
            <c:strRef>
              <c:f>interior_reflectance_sens!$V$41</c:f>
              <c:strCache>
                <c:ptCount val="1"/>
                <c:pt idx="0">
                  <c:v>NE</c:v>
                </c:pt>
              </c:strCache>
            </c:strRef>
          </c:tx>
          <c:spPr>
            <a:ln w="1270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interior_reflectance_sens!$W$39:$Y$39</c:f>
              <c:strCache>
                <c:ptCount val="3"/>
                <c:pt idx="0">
                  <c:v>EN 17037 low</c:v>
                </c:pt>
                <c:pt idx="1">
                  <c:v>realistic</c:v>
                </c:pt>
                <c:pt idx="2">
                  <c:v>EN 17037 high</c:v>
                </c:pt>
              </c:strCache>
            </c:strRef>
          </c:cat>
          <c:val>
            <c:numRef>
              <c:f>interior_reflectance_sens!$W$41:$Y$41</c:f>
              <c:numCache>
                <c:formatCode>0%</c:formatCode>
                <c:ptCount val="3"/>
                <c:pt idx="0">
                  <c:v>0.95383402630724767</c:v>
                </c:pt>
                <c:pt idx="1">
                  <c:v>1</c:v>
                </c:pt>
                <c:pt idx="2">
                  <c:v>1.0387962347558617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C41-440C-AC4F-F452BC08DBD7}"/>
            </c:ext>
          </c:extLst>
        </c:ser>
        <c:ser>
          <c:idx val="2"/>
          <c:order val="2"/>
          <c:tx>
            <c:strRef>
              <c:f>interior_reflectance_sens!$V$42</c:f>
              <c:strCache>
                <c:ptCount val="1"/>
                <c:pt idx="0">
                  <c:v>E</c:v>
                </c:pt>
              </c:strCache>
            </c:strRef>
          </c:tx>
          <c:spPr>
            <a:ln w="12700" cap="rnd">
              <a:solidFill>
                <a:schemeClr val="accent5"/>
              </a:solidFill>
              <a:prstDash val="dashDot"/>
              <a:round/>
            </a:ln>
            <a:effectLst/>
          </c:spPr>
          <c:marker>
            <c:symbol val="none"/>
          </c:marker>
          <c:cat>
            <c:strRef>
              <c:f>interior_reflectance_sens!$W$39:$Y$39</c:f>
              <c:strCache>
                <c:ptCount val="3"/>
                <c:pt idx="0">
                  <c:v>EN 17037 low</c:v>
                </c:pt>
                <c:pt idx="1">
                  <c:v>realistic</c:v>
                </c:pt>
                <c:pt idx="2">
                  <c:v>EN 17037 high</c:v>
                </c:pt>
              </c:strCache>
            </c:strRef>
          </c:cat>
          <c:val>
            <c:numRef>
              <c:f>interior_reflectance_sens!$W$42:$Y$42</c:f>
              <c:numCache>
                <c:formatCode>0%</c:formatCode>
                <c:ptCount val="3"/>
                <c:pt idx="0">
                  <c:v>0.92452095558583858</c:v>
                </c:pt>
                <c:pt idx="1">
                  <c:v>1</c:v>
                </c:pt>
                <c:pt idx="2">
                  <c:v>1.0858212587256999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C41-440C-AC4F-F452BC08DBD7}"/>
            </c:ext>
          </c:extLst>
        </c:ser>
        <c:ser>
          <c:idx val="3"/>
          <c:order val="3"/>
          <c:tx>
            <c:strRef>
              <c:f>interior_reflectance_sens!$V$43</c:f>
              <c:strCache>
                <c:ptCount val="1"/>
                <c:pt idx="0">
                  <c:v>SE</c:v>
                </c:pt>
              </c:strCache>
            </c:strRef>
          </c:tx>
          <c:spPr>
            <a:ln w="12700" cap="rnd">
              <a:solidFill>
                <a:schemeClr val="accent1">
                  <a:lumMod val="60000"/>
                </a:schemeClr>
              </a:solidFill>
              <a:prstDash val="dash"/>
              <a:round/>
            </a:ln>
            <a:effectLst/>
          </c:spPr>
          <c:marker>
            <c:symbol val="none"/>
          </c:marker>
          <c:cat>
            <c:strRef>
              <c:f>interior_reflectance_sens!$W$39:$Y$39</c:f>
              <c:strCache>
                <c:ptCount val="3"/>
                <c:pt idx="0">
                  <c:v>EN 17037 low</c:v>
                </c:pt>
                <c:pt idx="1">
                  <c:v>realistic</c:v>
                </c:pt>
                <c:pt idx="2">
                  <c:v>EN 17037 high</c:v>
                </c:pt>
              </c:strCache>
            </c:strRef>
          </c:cat>
          <c:val>
            <c:numRef>
              <c:f>interior_reflectance_sens!$W$43:$Y$43</c:f>
              <c:numCache>
                <c:formatCode>0%</c:formatCode>
                <c:ptCount val="3"/>
                <c:pt idx="0">
                  <c:v>0.95475393644838558</c:v>
                </c:pt>
                <c:pt idx="1">
                  <c:v>1</c:v>
                </c:pt>
                <c:pt idx="2">
                  <c:v>1.0430042775125057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AC41-440C-AC4F-F452BC08DBD7}"/>
            </c:ext>
          </c:extLst>
        </c:ser>
        <c:ser>
          <c:idx val="4"/>
          <c:order val="4"/>
          <c:tx>
            <c:strRef>
              <c:f>interior_reflectance_sens!$V$44</c:f>
              <c:strCache>
                <c:ptCount val="1"/>
                <c:pt idx="0">
                  <c:v>S</c:v>
                </c:pt>
              </c:strCache>
            </c:strRef>
          </c:tx>
          <c:spPr>
            <a:ln w="12700" cap="rnd">
              <a:solidFill>
                <a:schemeClr val="accent3">
                  <a:lumMod val="60000"/>
                </a:schemeClr>
              </a:solidFill>
              <a:prstDash val="lgDash"/>
              <a:round/>
            </a:ln>
            <a:effectLst/>
          </c:spPr>
          <c:marker>
            <c:symbol val="none"/>
          </c:marker>
          <c:cat>
            <c:strRef>
              <c:f>interior_reflectance_sens!$W$39:$Y$39</c:f>
              <c:strCache>
                <c:ptCount val="3"/>
                <c:pt idx="0">
                  <c:v>EN 17037 low</c:v>
                </c:pt>
                <c:pt idx="1">
                  <c:v>realistic</c:v>
                </c:pt>
                <c:pt idx="2">
                  <c:v>EN 17037 high</c:v>
                </c:pt>
              </c:strCache>
            </c:strRef>
          </c:cat>
          <c:val>
            <c:numRef>
              <c:f>interior_reflectance_sens!$W$44:$Y$44</c:f>
              <c:numCache>
                <c:formatCode>0%</c:formatCode>
                <c:ptCount val="3"/>
                <c:pt idx="0">
                  <c:v>0.92451275330374605</c:v>
                </c:pt>
                <c:pt idx="1">
                  <c:v>1</c:v>
                </c:pt>
                <c:pt idx="2">
                  <c:v>1.0779793286271706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AC41-440C-AC4F-F452BC08DBD7}"/>
            </c:ext>
          </c:extLst>
        </c:ser>
        <c:ser>
          <c:idx val="5"/>
          <c:order val="5"/>
          <c:tx>
            <c:strRef>
              <c:f>interior_reflectance_sens!$V$45</c:f>
              <c:strCache>
                <c:ptCount val="1"/>
                <c:pt idx="0">
                  <c:v>SW</c:v>
                </c:pt>
              </c:strCache>
            </c:strRef>
          </c:tx>
          <c:spPr>
            <a:ln w="12700" cap="rnd">
              <a:solidFill>
                <a:schemeClr val="accent5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interior_reflectance_sens!$W$39:$Y$39</c:f>
              <c:strCache>
                <c:ptCount val="3"/>
                <c:pt idx="0">
                  <c:v>EN 17037 low</c:v>
                </c:pt>
                <c:pt idx="1">
                  <c:v>realistic</c:v>
                </c:pt>
                <c:pt idx="2">
                  <c:v>EN 17037 high</c:v>
                </c:pt>
              </c:strCache>
            </c:strRef>
          </c:cat>
          <c:val>
            <c:numRef>
              <c:f>interior_reflectance_sens!$W$45:$Y$45</c:f>
              <c:numCache>
                <c:formatCode>0%</c:formatCode>
                <c:ptCount val="3"/>
                <c:pt idx="0">
                  <c:v>0.961980397744162</c:v>
                </c:pt>
                <c:pt idx="1">
                  <c:v>1</c:v>
                </c:pt>
                <c:pt idx="2">
                  <c:v>1.0286920281016236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AC41-440C-AC4F-F452BC08DBD7}"/>
            </c:ext>
          </c:extLst>
        </c:ser>
        <c:ser>
          <c:idx val="6"/>
          <c:order val="6"/>
          <c:tx>
            <c:strRef>
              <c:f>interior_reflectance_sens!$V$46</c:f>
              <c:strCache>
                <c:ptCount val="1"/>
                <c:pt idx="0">
                  <c:v>W</c:v>
                </c:pt>
              </c:strCache>
            </c:strRef>
          </c:tx>
          <c:spPr>
            <a:ln w="12700" cap="rnd">
              <a:solidFill>
                <a:schemeClr val="accent1">
                  <a:lumMod val="80000"/>
                  <a:lumOff val="20000"/>
                </a:schemeClr>
              </a:solidFill>
              <a:prstDash val="lgDash"/>
              <a:round/>
            </a:ln>
            <a:effectLst/>
          </c:spPr>
          <c:marker>
            <c:symbol val="none"/>
          </c:marker>
          <c:cat>
            <c:strRef>
              <c:f>interior_reflectance_sens!$W$39:$Y$39</c:f>
              <c:strCache>
                <c:ptCount val="3"/>
                <c:pt idx="0">
                  <c:v>EN 17037 low</c:v>
                </c:pt>
                <c:pt idx="1">
                  <c:v>realistic</c:v>
                </c:pt>
                <c:pt idx="2">
                  <c:v>EN 17037 high</c:v>
                </c:pt>
              </c:strCache>
            </c:strRef>
          </c:cat>
          <c:val>
            <c:numRef>
              <c:f>interior_reflectance_sens!$W$46:$Y$46</c:f>
              <c:numCache>
                <c:formatCode>0%</c:formatCode>
                <c:ptCount val="3"/>
                <c:pt idx="0">
                  <c:v>0.92637930666717228</c:v>
                </c:pt>
                <c:pt idx="1">
                  <c:v>1</c:v>
                </c:pt>
                <c:pt idx="2">
                  <c:v>1.0392716379140763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AC41-440C-AC4F-F452BC08DBD7}"/>
            </c:ext>
          </c:extLst>
        </c:ser>
        <c:ser>
          <c:idx val="7"/>
          <c:order val="7"/>
          <c:tx>
            <c:strRef>
              <c:f>interior_reflectance_sens!$V$47</c:f>
              <c:strCache>
                <c:ptCount val="1"/>
                <c:pt idx="0">
                  <c:v>NW</c:v>
                </c:pt>
              </c:strCache>
            </c:strRef>
          </c:tx>
          <c:spPr>
            <a:ln w="12700" cap="rnd">
              <a:solidFill>
                <a:schemeClr val="accent3">
                  <a:lumMod val="80000"/>
                  <a:lumOff val="20000"/>
                </a:schemeClr>
              </a:solidFill>
              <a:prstDash val="dash"/>
              <a:round/>
            </a:ln>
            <a:effectLst/>
          </c:spPr>
          <c:marker>
            <c:symbol val="none"/>
          </c:marker>
          <c:cat>
            <c:strRef>
              <c:f>interior_reflectance_sens!$W$39:$Y$39</c:f>
              <c:strCache>
                <c:ptCount val="3"/>
                <c:pt idx="0">
                  <c:v>EN 17037 low</c:v>
                </c:pt>
                <c:pt idx="1">
                  <c:v>realistic</c:v>
                </c:pt>
                <c:pt idx="2">
                  <c:v>EN 17037 high</c:v>
                </c:pt>
              </c:strCache>
            </c:strRef>
          </c:cat>
          <c:val>
            <c:numRef>
              <c:f>interior_reflectance_sens!$W$47:$Y$47</c:f>
              <c:numCache>
                <c:formatCode>0%</c:formatCode>
                <c:ptCount val="3"/>
                <c:pt idx="0">
                  <c:v>0.95833660066653592</c:v>
                </c:pt>
                <c:pt idx="1">
                  <c:v>1</c:v>
                </c:pt>
                <c:pt idx="2">
                  <c:v>1.02377475004901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AC41-440C-AC4F-F452BC08DBD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dropLines>
          <c:spPr>
            <a:ln w="9525" cap="flat" cmpd="sng" algn="ctr">
              <a:solidFill>
                <a:schemeClr val="tx1">
                  <a:lumMod val="35000"/>
                  <a:lumOff val="65000"/>
                </a:schemeClr>
              </a:solidFill>
              <a:round/>
            </a:ln>
            <a:effectLst/>
          </c:spPr>
        </c:dropLines>
        <c:smooth val="0"/>
        <c:axId val="126668959"/>
        <c:axId val="126669439"/>
      </c:lineChart>
      <c:catAx>
        <c:axId val="12666895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noFill/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6669439"/>
        <c:crosses val="autoZero"/>
        <c:auto val="1"/>
        <c:lblAlgn val="ctr"/>
        <c:lblOffset val="100"/>
        <c:noMultiLvlLbl val="0"/>
      </c:catAx>
      <c:valAx>
        <c:axId val="126669439"/>
        <c:scaling>
          <c:orientation val="minMax"/>
          <c:max val="1.3"/>
          <c:min val="0.70000000000000007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666895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interior_reflectance_sens!$V$51</c:f>
              <c:strCache>
                <c:ptCount val="1"/>
                <c:pt idx="0">
                  <c:v>N</c:v>
                </c:pt>
              </c:strCache>
            </c:strRef>
          </c:tx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interior_reflectance_sens!$W$50:$Y$50</c:f>
              <c:strCache>
                <c:ptCount val="3"/>
                <c:pt idx="0">
                  <c:v>EN 17037 low</c:v>
                </c:pt>
                <c:pt idx="1">
                  <c:v>realistic</c:v>
                </c:pt>
                <c:pt idx="2">
                  <c:v>EN 17037 high</c:v>
                </c:pt>
              </c:strCache>
            </c:strRef>
          </c:cat>
          <c:val>
            <c:numRef>
              <c:f>interior_reflectance_sens!$W$51:$Y$51</c:f>
              <c:numCache>
                <c:formatCode>0%</c:formatCode>
                <c:ptCount val="3"/>
                <c:pt idx="0">
                  <c:v>0.91929042360226776</c:v>
                </c:pt>
                <c:pt idx="1">
                  <c:v>1</c:v>
                </c:pt>
                <c:pt idx="2">
                  <c:v>1.0509617333280903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EEF-43F6-80EF-762A1AF02B33}"/>
            </c:ext>
          </c:extLst>
        </c:ser>
        <c:ser>
          <c:idx val="1"/>
          <c:order val="1"/>
          <c:tx>
            <c:strRef>
              <c:f>interior_reflectance_sens!$V$52</c:f>
              <c:strCache>
                <c:ptCount val="1"/>
                <c:pt idx="0">
                  <c:v>NE</c:v>
                </c:pt>
              </c:strCache>
            </c:strRef>
          </c:tx>
          <c:spPr>
            <a:ln w="1270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interior_reflectance_sens!$W$50:$Y$50</c:f>
              <c:strCache>
                <c:ptCount val="3"/>
                <c:pt idx="0">
                  <c:v>EN 17037 low</c:v>
                </c:pt>
                <c:pt idx="1">
                  <c:v>realistic</c:v>
                </c:pt>
                <c:pt idx="2">
                  <c:v>EN 17037 high</c:v>
                </c:pt>
              </c:strCache>
            </c:strRef>
          </c:cat>
          <c:val>
            <c:numRef>
              <c:f>interior_reflectance_sens!$W$52:$Y$52</c:f>
              <c:numCache>
                <c:formatCode>0%</c:formatCode>
                <c:ptCount val="3"/>
                <c:pt idx="0">
                  <c:v>0.9529040678703502</c:v>
                </c:pt>
                <c:pt idx="1">
                  <c:v>1</c:v>
                </c:pt>
                <c:pt idx="2">
                  <c:v>1.0330650424189689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EEF-43F6-80EF-762A1AF02B33}"/>
            </c:ext>
          </c:extLst>
        </c:ser>
        <c:ser>
          <c:idx val="2"/>
          <c:order val="2"/>
          <c:tx>
            <c:strRef>
              <c:f>interior_reflectance_sens!$V$53</c:f>
              <c:strCache>
                <c:ptCount val="1"/>
                <c:pt idx="0">
                  <c:v>E</c:v>
                </c:pt>
              </c:strCache>
            </c:strRef>
          </c:tx>
          <c:spPr>
            <a:ln w="12700" cap="rnd">
              <a:solidFill>
                <a:schemeClr val="accent5"/>
              </a:solidFill>
              <a:prstDash val="dashDot"/>
              <a:round/>
            </a:ln>
            <a:effectLst/>
          </c:spPr>
          <c:marker>
            <c:symbol val="none"/>
          </c:marker>
          <c:cat>
            <c:strRef>
              <c:f>interior_reflectance_sens!$W$50:$Y$50</c:f>
              <c:strCache>
                <c:ptCount val="3"/>
                <c:pt idx="0">
                  <c:v>EN 17037 low</c:v>
                </c:pt>
                <c:pt idx="1">
                  <c:v>realistic</c:v>
                </c:pt>
                <c:pt idx="2">
                  <c:v>EN 17037 high</c:v>
                </c:pt>
              </c:strCache>
            </c:strRef>
          </c:cat>
          <c:val>
            <c:numRef>
              <c:f>interior_reflectance_sens!$W$53:$Y$53</c:f>
              <c:numCache>
                <c:formatCode>0%</c:formatCode>
                <c:ptCount val="3"/>
                <c:pt idx="0">
                  <c:v>0.92351541774517498</c:v>
                </c:pt>
                <c:pt idx="1">
                  <c:v>1</c:v>
                </c:pt>
                <c:pt idx="2">
                  <c:v>1.0659805385201973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EEF-43F6-80EF-762A1AF02B33}"/>
            </c:ext>
          </c:extLst>
        </c:ser>
        <c:ser>
          <c:idx val="3"/>
          <c:order val="3"/>
          <c:tx>
            <c:strRef>
              <c:f>interior_reflectance_sens!$V$54</c:f>
              <c:strCache>
                <c:ptCount val="1"/>
                <c:pt idx="0">
                  <c:v>SE</c:v>
                </c:pt>
              </c:strCache>
            </c:strRef>
          </c:tx>
          <c:spPr>
            <a:ln w="12700" cap="rnd">
              <a:solidFill>
                <a:schemeClr val="accent1">
                  <a:lumMod val="60000"/>
                </a:schemeClr>
              </a:solidFill>
              <a:prstDash val="dash"/>
              <a:round/>
            </a:ln>
            <a:effectLst/>
          </c:spPr>
          <c:marker>
            <c:symbol val="none"/>
          </c:marker>
          <c:cat>
            <c:strRef>
              <c:f>interior_reflectance_sens!$W$50:$Y$50</c:f>
              <c:strCache>
                <c:ptCount val="3"/>
                <c:pt idx="0">
                  <c:v>EN 17037 low</c:v>
                </c:pt>
                <c:pt idx="1">
                  <c:v>realistic</c:v>
                </c:pt>
                <c:pt idx="2">
                  <c:v>EN 17037 high</c:v>
                </c:pt>
              </c:strCache>
            </c:strRef>
          </c:cat>
          <c:val>
            <c:numRef>
              <c:f>interior_reflectance_sens!$W$54:$Y$54</c:f>
              <c:numCache>
                <c:formatCode>0%</c:formatCode>
                <c:ptCount val="3"/>
                <c:pt idx="0">
                  <c:v>0.93969468082236907</c:v>
                </c:pt>
                <c:pt idx="1">
                  <c:v>1</c:v>
                </c:pt>
                <c:pt idx="2">
                  <c:v>1.0345787005666804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AEEF-43F6-80EF-762A1AF02B33}"/>
            </c:ext>
          </c:extLst>
        </c:ser>
        <c:ser>
          <c:idx val="4"/>
          <c:order val="4"/>
          <c:tx>
            <c:strRef>
              <c:f>interior_reflectance_sens!$V$55</c:f>
              <c:strCache>
                <c:ptCount val="1"/>
                <c:pt idx="0">
                  <c:v>S</c:v>
                </c:pt>
              </c:strCache>
            </c:strRef>
          </c:tx>
          <c:spPr>
            <a:ln w="12700" cap="rnd">
              <a:solidFill>
                <a:schemeClr val="accent3">
                  <a:lumMod val="60000"/>
                </a:schemeClr>
              </a:solidFill>
              <a:prstDash val="lgDash"/>
              <a:round/>
            </a:ln>
            <a:effectLst/>
          </c:spPr>
          <c:marker>
            <c:symbol val="none"/>
          </c:marker>
          <c:cat>
            <c:strRef>
              <c:f>interior_reflectance_sens!$W$50:$Y$50</c:f>
              <c:strCache>
                <c:ptCount val="3"/>
                <c:pt idx="0">
                  <c:v>EN 17037 low</c:v>
                </c:pt>
                <c:pt idx="1">
                  <c:v>realistic</c:v>
                </c:pt>
                <c:pt idx="2">
                  <c:v>EN 17037 high</c:v>
                </c:pt>
              </c:strCache>
            </c:strRef>
          </c:cat>
          <c:val>
            <c:numRef>
              <c:f>interior_reflectance_sens!$W$55:$Y$55</c:f>
              <c:numCache>
                <c:formatCode>0%</c:formatCode>
                <c:ptCount val="3"/>
                <c:pt idx="0">
                  <c:v>0.90660763075586204</c:v>
                </c:pt>
                <c:pt idx="1">
                  <c:v>1</c:v>
                </c:pt>
                <c:pt idx="2">
                  <c:v>1.0590124691196419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AEEF-43F6-80EF-762A1AF02B33}"/>
            </c:ext>
          </c:extLst>
        </c:ser>
        <c:ser>
          <c:idx val="5"/>
          <c:order val="5"/>
          <c:tx>
            <c:strRef>
              <c:f>interior_reflectance_sens!$V$56</c:f>
              <c:strCache>
                <c:ptCount val="1"/>
                <c:pt idx="0">
                  <c:v>SW</c:v>
                </c:pt>
              </c:strCache>
            </c:strRef>
          </c:tx>
          <c:spPr>
            <a:ln w="12700" cap="rnd">
              <a:solidFill>
                <a:schemeClr val="accent5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interior_reflectance_sens!$W$50:$Y$50</c:f>
              <c:strCache>
                <c:ptCount val="3"/>
                <c:pt idx="0">
                  <c:v>EN 17037 low</c:v>
                </c:pt>
                <c:pt idx="1">
                  <c:v>realistic</c:v>
                </c:pt>
                <c:pt idx="2">
                  <c:v>EN 17037 high</c:v>
                </c:pt>
              </c:strCache>
            </c:strRef>
          </c:cat>
          <c:val>
            <c:numRef>
              <c:f>interior_reflectance_sens!$W$56:$Y$56</c:f>
              <c:numCache>
                <c:formatCode>0%</c:formatCode>
                <c:ptCount val="3"/>
                <c:pt idx="0">
                  <c:v>0.92872306396531568</c:v>
                </c:pt>
                <c:pt idx="1">
                  <c:v>1</c:v>
                </c:pt>
                <c:pt idx="2">
                  <c:v>1.0487851744801495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AEEF-43F6-80EF-762A1AF02B33}"/>
            </c:ext>
          </c:extLst>
        </c:ser>
        <c:ser>
          <c:idx val="6"/>
          <c:order val="6"/>
          <c:tx>
            <c:strRef>
              <c:f>interior_reflectance_sens!$V$57</c:f>
              <c:strCache>
                <c:ptCount val="1"/>
                <c:pt idx="0">
                  <c:v>W</c:v>
                </c:pt>
              </c:strCache>
            </c:strRef>
          </c:tx>
          <c:spPr>
            <a:ln w="12700" cap="rnd">
              <a:solidFill>
                <a:schemeClr val="accent1">
                  <a:lumMod val="80000"/>
                  <a:lumOff val="20000"/>
                </a:schemeClr>
              </a:solidFill>
              <a:prstDash val="lgDash"/>
              <a:round/>
            </a:ln>
            <a:effectLst/>
          </c:spPr>
          <c:marker>
            <c:symbol val="none"/>
          </c:marker>
          <c:cat>
            <c:strRef>
              <c:f>interior_reflectance_sens!$W$50:$Y$50</c:f>
              <c:strCache>
                <c:ptCount val="3"/>
                <c:pt idx="0">
                  <c:v>EN 17037 low</c:v>
                </c:pt>
                <c:pt idx="1">
                  <c:v>realistic</c:v>
                </c:pt>
                <c:pt idx="2">
                  <c:v>EN 17037 high</c:v>
                </c:pt>
              </c:strCache>
            </c:strRef>
          </c:cat>
          <c:val>
            <c:numRef>
              <c:f>interior_reflectance_sens!$W$57:$Y$57</c:f>
              <c:numCache>
                <c:formatCode>0%</c:formatCode>
                <c:ptCount val="3"/>
                <c:pt idx="0">
                  <c:v>0.90744803092029669</c:v>
                </c:pt>
                <c:pt idx="1">
                  <c:v>1</c:v>
                </c:pt>
                <c:pt idx="2">
                  <c:v>1.0738506176346834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AEEF-43F6-80EF-762A1AF02B33}"/>
            </c:ext>
          </c:extLst>
        </c:ser>
        <c:ser>
          <c:idx val="7"/>
          <c:order val="7"/>
          <c:tx>
            <c:strRef>
              <c:f>interior_reflectance_sens!$V$58</c:f>
              <c:strCache>
                <c:ptCount val="1"/>
                <c:pt idx="0">
                  <c:v>NW</c:v>
                </c:pt>
              </c:strCache>
            </c:strRef>
          </c:tx>
          <c:spPr>
            <a:ln w="12700" cap="rnd">
              <a:solidFill>
                <a:schemeClr val="accent3">
                  <a:lumMod val="80000"/>
                  <a:lumOff val="20000"/>
                </a:schemeClr>
              </a:solidFill>
              <a:prstDash val="dash"/>
              <a:round/>
            </a:ln>
            <a:effectLst/>
          </c:spPr>
          <c:marker>
            <c:symbol val="none"/>
          </c:marker>
          <c:cat>
            <c:strRef>
              <c:f>interior_reflectance_sens!$W$50:$Y$50</c:f>
              <c:strCache>
                <c:ptCount val="3"/>
                <c:pt idx="0">
                  <c:v>EN 17037 low</c:v>
                </c:pt>
                <c:pt idx="1">
                  <c:v>realistic</c:v>
                </c:pt>
                <c:pt idx="2">
                  <c:v>EN 17037 high</c:v>
                </c:pt>
              </c:strCache>
            </c:strRef>
          </c:cat>
          <c:val>
            <c:numRef>
              <c:f>interior_reflectance_sens!$W$58:$Y$58</c:f>
              <c:numCache>
                <c:formatCode>0%</c:formatCode>
                <c:ptCount val="3"/>
                <c:pt idx="0">
                  <c:v>0.94702519334549951</c:v>
                </c:pt>
                <c:pt idx="1">
                  <c:v>1</c:v>
                </c:pt>
                <c:pt idx="2">
                  <c:v>1.0328489400936605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AEEF-43F6-80EF-762A1AF02B3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dropLines>
          <c:spPr>
            <a:ln w="9525" cap="flat" cmpd="sng" algn="ctr">
              <a:solidFill>
                <a:schemeClr val="tx1">
                  <a:lumMod val="35000"/>
                  <a:lumOff val="65000"/>
                </a:schemeClr>
              </a:solidFill>
              <a:round/>
            </a:ln>
            <a:effectLst/>
          </c:spPr>
        </c:dropLines>
        <c:smooth val="0"/>
        <c:axId val="149258431"/>
        <c:axId val="149260351"/>
      </c:lineChart>
      <c:catAx>
        <c:axId val="14925843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noFill/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9260351"/>
        <c:crosses val="autoZero"/>
        <c:auto val="1"/>
        <c:lblAlgn val="ctr"/>
        <c:lblOffset val="100"/>
        <c:noMultiLvlLbl val="0"/>
      </c:catAx>
      <c:valAx>
        <c:axId val="149260351"/>
        <c:scaling>
          <c:orientation val="minMax"/>
          <c:max val="1.3"/>
          <c:min val="0.70000000000000007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925843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interior_reflectance_sens!$V$62</c:f>
              <c:strCache>
                <c:ptCount val="1"/>
                <c:pt idx="0">
                  <c:v>N</c:v>
                </c:pt>
              </c:strCache>
            </c:strRef>
          </c:tx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interior_reflectance_sens!$W$61:$Y$61</c:f>
              <c:strCache>
                <c:ptCount val="3"/>
                <c:pt idx="0">
                  <c:v>EN 17037 low</c:v>
                </c:pt>
                <c:pt idx="1">
                  <c:v>realistic</c:v>
                </c:pt>
                <c:pt idx="2">
                  <c:v>EN 17037 high</c:v>
                </c:pt>
              </c:strCache>
            </c:strRef>
          </c:cat>
          <c:val>
            <c:numRef>
              <c:f>interior_reflectance_sens!$W$62:$Y$62</c:f>
              <c:numCache>
                <c:formatCode>0%</c:formatCode>
                <c:ptCount val="3"/>
                <c:pt idx="0">
                  <c:v>0.88997899497946364</c:v>
                </c:pt>
                <c:pt idx="1">
                  <c:v>1</c:v>
                </c:pt>
                <c:pt idx="2">
                  <c:v>1.0699792833779149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C88-4C4B-AD60-E7AFC057338D}"/>
            </c:ext>
          </c:extLst>
        </c:ser>
        <c:ser>
          <c:idx val="1"/>
          <c:order val="1"/>
          <c:tx>
            <c:strRef>
              <c:f>interior_reflectance_sens!$V$63</c:f>
              <c:strCache>
                <c:ptCount val="1"/>
                <c:pt idx="0">
                  <c:v>NE</c:v>
                </c:pt>
              </c:strCache>
            </c:strRef>
          </c:tx>
          <c:spPr>
            <a:ln w="1270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interior_reflectance_sens!$W$61:$Y$61</c:f>
              <c:strCache>
                <c:ptCount val="3"/>
                <c:pt idx="0">
                  <c:v>EN 17037 low</c:v>
                </c:pt>
                <c:pt idx="1">
                  <c:v>realistic</c:v>
                </c:pt>
                <c:pt idx="2">
                  <c:v>EN 17037 high</c:v>
                </c:pt>
              </c:strCache>
            </c:strRef>
          </c:cat>
          <c:val>
            <c:numRef>
              <c:f>interior_reflectance_sens!$W$63:$Y$63</c:f>
              <c:numCache>
                <c:formatCode>0%</c:formatCode>
                <c:ptCount val="3"/>
                <c:pt idx="0">
                  <c:v>0.93453533998907257</c:v>
                </c:pt>
                <c:pt idx="1">
                  <c:v>1</c:v>
                </c:pt>
                <c:pt idx="2">
                  <c:v>1.0410911378725414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C88-4C4B-AD60-E7AFC057338D}"/>
            </c:ext>
          </c:extLst>
        </c:ser>
        <c:ser>
          <c:idx val="2"/>
          <c:order val="2"/>
          <c:tx>
            <c:strRef>
              <c:f>interior_reflectance_sens!$V$64</c:f>
              <c:strCache>
                <c:ptCount val="1"/>
                <c:pt idx="0">
                  <c:v>E</c:v>
                </c:pt>
              </c:strCache>
            </c:strRef>
          </c:tx>
          <c:spPr>
            <a:ln w="12700" cap="rnd">
              <a:solidFill>
                <a:schemeClr val="accent5"/>
              </a:solidFill>
              <a:prstDash val="dashDot"/>
              <a:round/>
            </a:ln>
            <a:effectLst/>
          </c:spPr>
          <c:marker>
            <c:symbol val="none"/>
          </c:marker>
          <c:cat>
            <c:strRef>
              <c:f>interior_reflectance_sens!$W$61:$Y$61</c:f>
              <c:strCache>
                <c:ptCount val="3"/>
                <c:pt idx="0">
                  <c:v>EN 17037 low</c:v>
                </c:pt>
                <c:pt idx="1">
                  <c:v>realistic</c:v>
                </c:pt>
                <c:pt idx="2">
                  <c:v>EN 17037 high</c:v>
                </c:pt>
              </c:strCache>
            </c:strRef>
          </c:cat>
          <c:val>
            <c:numRef>
              <c:f>interior_reflectance_sens!$W$64:$Y$64</c:f>
              <c:numCache>
                <c:formatCode>0%</c:formatCode>
                <c:ptCount val="3"/>
                <c:pt idx="0">
                  <c:v>0.90586748738943734</c:v>
                </c:pt>
                <c:pt idx="1">
                  <c:v>1</c:v>
                </c:pt>
                <c:pt idx="2">
                  <c:v>1.07162540771397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C88-4C4B-AD60-E7AFC057338D}"/>
            </c:ext>
          </c:extLst>
        </c:ser>
        <c:ser>
          <c:idx val="3"/>
          <c:order val="3"/>
          <c:tx>
            <c:strRef>
              <c:f>interior_reflectance_sens!$V$65</c:f>
              <c:strCache>
                <c:ptCount val="1"/>
                <c:pt idx="0">
                  <c:v>SE</c:v>
                </c:pt>
              </c:strCache>
            </c:strRef>
          </c:tx>
          <c:spPr>
            <a:ln w="12700" cap="rnd">
              <a:solidFill>
                <a:schemeClr val="accent1">
                  <a:lumMod val="60000"/>
                </a:schemeClr>
              </a:solidFill>
              <a:prstDash val="dash"/>
              <a:round/>
            </a:ln>
            <a:effectLst/>
          </c:spPr>
          <c:marker>
            <c:symbol val="none"/>
          </c:marker>
          <c:cat>
            <c:strRef>
              <c:f>interior_reflectance_sens!$W$61:$Y$61</c:f>
              <c:strCache>
                <c:ptCount val="3"/>
                <c:pt idx="0">
                  <c:v>EN 17037 low</c:v>
                </c:pt>
                <c:pt idx="1">
                  <c:v>realistic</c:v>
                </c:pt>
                <c:pt idx="2">
                  <c:v>EN 17037 high</c:v>
                </c:pt>
              </c:strCache>
            </c:strRef>
          </c:cat>
          <c:val>
            <c:numRef>
              <c:f>interior_reflectance_sens!$W$65:$Y$65</c:f>
              <c:numCache>
                <c:formatCode>0%</c:formatCode>
                <c:ptCount val="3"/>
                <c:pt idx="0">
                  <c:v>0.9149001562133654</c:v>
                </c:pt>
                <c:pt idx="1">
                  <c:v>1</c:v>
                </c:pt>
                <c:pt idx="2">
                  <c:v>1.0688316200710164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8C88-4C4B-AD60-E7AFC057338D}"/>
            </c:ext>
          </c:extLst>
        </c:ser>
        <c:ser>
          <c:idx val="4"/>
          <c:order val="4"/>
          <c:tx>
            <c:strRef>
              <c:f>interior_reflectance_sens!$V$66</c:f>
              <c:strCache>
                <c:ptCount val="1"/>
                <c:pt idx="0">
                  <c:v>S</c:v>
                </c:pt>
              </c:strCache>
            </c:strRef>
          </c:tx>
          <c:spPr>
            <a:ln w="12700" cap="rnd">
              <a:solidFill>
                <a:schemeClr val="accent3">
                  <a:lumMod val="60000"/>
                </a:schemeClr>
              </a:solidFill>
              <a:prstDash val="lgDash"/>
              <a:round/>
            </a:ln>
            <a:effectLst/>
          </c:spPr>
          <c:marker>
            <c:symbol val="none"/>
          </c:marker>
          <c:cat>
            <c:strRef>
              <c:f>interior_reflectance_sens!$W$61:$Y$61</c:f>
              <c:strCache>
                <c:ptCount val="3"/>
                <c:pt idx="0">
                  <c:v>EN 17037 low</c:v>
                </c:pt>
                <c:pt idx="1">
                  <c:v>realistic</c:v>
                </c:pt>
                <c:pt idx="2">
                  <c:v>EN 17037 high</c:v>
                </c:pt>
              </c:strCache>
            </c:strRef>
          </c:cat>
          <c:val>
            <c:numRef>
              <c:f>interior_reflectance_sens!$W$66:$Y$66</c:f>
              <c:numCache>
                <c:formatCode>0%</c:formatCode>
                <c:ptCount val="3"/>
                <c:pt idx="0">
                  <c:v>0.87411030759508779</c:v>
                </c:pt>
                <c:pt idx="1">
                  <c:v>1</c:v>
                </c:pt>
                <c:pt idx="2">
                  <c:v>1.0884560098749148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8C88-4C4B-AD60-E7AFC057338D}"/>
            </c:ext>
          </c:extLst>
        </c:ser>
        <c:ser>
          <c:idx val="5"/>
          <c:order val="5"/>
          <c:tx>
            <c:strRef>
              <c:f>interior_reflectance_sens!$V$67</c:f>
              <c:strCache>
                <c:ptCount val="1"/>
                <c:pt idx="0">
                  <c:v>SW</c:v>
                </c:pt>
              </c:strCache>
            </c:strRef>
          </c:tx>
          <c:spPr>
            <a:ln w="12700" cap="rnd">
              <a:solidFill>
                <a:schemeClr val="accent5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interior_reflectance_sens!$W$61:$Y$61</c:f>
              <c:strCache>
                <c:ptCount val="3"/>
                <c:pt idx="0">
                  <c:v>EN 17037 low</c:v>
                </c:pt>
                <c:pt idx="1">
                  <c:v>realistic</c:v>
                </c:pt>
                <c:pt idx="2">
                  <c:v>EN 17037 high</c:v>
                </c:pt>
              </c:strCache>
            </c:strRef>
          </c:cat>
          <c:val>
            <c:numRef>
              <c:f>interior_reflectance_sens!$W$67:$Y$67</c:f>
              <c:numCache>
                <c:formatCode>0%</c:formatCode>
                <c:ptCount val="3"/>
                <c:pt idx="0">
                  <c:v>0.9121294427096267</c:v>
                </c:pt>
                <c:pt idx="1">
                  <c:v>1</c:v>
                </c:pt>
                <c:pt idx="2">
                  <c:v>1.0694789156381064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8C88-4C4B-AD60-E7AFC057338D}"/>
            </c:ext>
          </c:extLst>
        </c:ser>
        <c:ser>
          <c:idx val="6"/>
          <c:order val="6"/>
          <c:tx>
            <c:strRef>
              <c:f>interior_reflectance_sens!$V$68</c:f>
              <c:strCache>
                <c:ptCount val="1"/>
                <c:pt idx="0">
                  <c:v>W</c:v>
                </c:pt>
              </c:strCache>
            </c:strRef>
          </c:tx>
          <c:spPr>
            <a:ln w="12700" cap="rnd">
              <a:solidFill>
                <a:schemeClr val="accent1">
                  <a:lumMod val="80000"/>
                  <a:lumOff val="20000"/>
                </a:schemeClr>
              </a:solidFill>
              <a:prstDash val="lgDash"/>
              <a:round/>
            </a:ln>
            <a:effectLst/>
          </c:spPr>
          <c:marker>
            <c:symbol val="none"/>
          </c:marker>
          <c:cat>
            <c:strRef>
              <c:f>interior_reflectance_sens!$W$61:$Y$61</c:f>
              <c:strCache>
                <c:ptCount val="3"/>
                <c:pt idx="0">
                  <c:v>EN 17037 low</c:v>
                </c:pt>
                <c:pt idx="1">
                  <c:v>realistic</c:v>
                </c:pt>
                <c:pt idx="2">
                  <c:v>EN 17037 high</c:v>
                </c:pt>
              </c:strCache>
            </c:strRef>
          </c:cat>
          <c:val>
            <c:numRef>
              <c:f>interior_reflectance_sens!$W$68:$Y$68</c:f>
              <c:numCache>
                <c:formatCode>0%</c:formatCode>
                <c:ptCount val="3"/>
                <c:pt idx="0">
                  <c:v>0.88328910839142061</c:v>
                </c:pt>
                <c:pt idx="1">
                  <c:v>1</c:v>
                </c:pt>
                <c:pt idx="2">
                  <c:v>1.0742738680451827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8C88-4C4B-AD60-E7AFC057338D}"/>
            </c:ext>
          </c:extLst>
        </c:ser>
        <c:ser>
          <c:idx val="7"/>
          <c:order val="7"/>
          <c:tx>
            <c:strRef>
              <c:f>interior_reflectance_sens!$V$69</c:f>
              <c:strCache>
                <c:ptCount val="1"/>
                <c:pt idx="0">
                  <c:v>NW</c:v>
                </c:pt>
              </c:strCache>
            </c:strRef>
          </c:tx>
          <c:spPr>
            <a:ln w="12700" cap="rnd">
              <a:solidFill>
                <a:schemeClr val="accent3">
                  <a:lumMod val="80000"/>
                  <a:lumOff val="20000"/>
                </a:schemeClr>
              </a:solidFill>
              <a:prstDash val="dash"/>
              <a:round/>
            </a:ln>
            <a:effectLst/>
          </c:spPr>
          <c:marker>
            <c:symbol val="none"/>
          </c:marker>
          <c:cat>
            <c:strRef>
              <c:f>interior_reflectance_sens!$W$61:$Y$61</c:f>
              <c:strCache>
                <c:ptCount val="3"/>
                <c:pt idx="0">
                  <c:v>EN 17037 low</c:v>
                </c:pt>
                <c:pt idx="1">
                  <c:v>realistic</c:v>
                </c:pt>
                <c:pt idx="2">
                  <c:v>EN 17037 high</c:v>
                </c:pt>
              </c:strCache>
            </c:strRef>
          </c:cat>
          <c:val>
            <c:numRef>
              <c:f>interior_reflectance_sens!$W$69:$Y$69</c:f>
              <c:numCache>
                <c:formatCode>0%</c:formatCode>
                <c:ptCount val="3"/>
                <c:pt idx="0">
                  <c:v>0.92301442093255781</c:v>
                </c:pt>
                <c:pt idx="1">
                  <c:v>1</c:v>
                </c:pt>
                <c:pt idx="2">
                  <c:v>1.0505712368006139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8C88-4C4B-AD60-E7AFC057338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dropLines>
          <c:spPr>
            <a:ln w="9525" cap="flat" cmpd="sng" algn="ctr">
              <a:solidFill>
                <a:schemeClr val="tx1">
                  <a:lumMod val="35000"/>
                  <a:lumOff val="65000"/>
                </a:schemeClr>
              </a:solidFill>
              <a:round/>
            </a:ln>
            <a:effectLst/>
          </c:spPr>
        </c:dropLines>
        <c:smooth val="0"/>
        <c:axId val="1580650063"/>
        <c:axId val="1580654863"/>
      </c:lineChart>
      <c:catAx>
        <c:axId val="158065006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noFill/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80654863"/>
        <c:crosses val="autoZero"/>
        <c:auto val="1"/>
        <c:lblAlgn val="ctr"/>
        <c:lblOffset val="100"/>
        <c:noMultiLvlLbl val="0"/>
      </c:catAx>
      <c:valAx>
        <c:axId val="1580654863"/>
        <c:scaling>
          <c:orientation val="minMax"/>
          <c:max val="1.3"/>
          <c:min val="0.70000000000000007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8065006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building_reflectance_sens!$P$96</c:f>
              <c:strCache>
                <c:ptCount val="1"/>
                <c:pt idx="0">
                  <c:v>N</c:v>
                </c:pt>
              </c:strCache>
            </c:strRef>
          </c:tx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building_reflectance_sens!$Q$95:$U$95</c:f>
              <c:numCache>
                <c:formatCode>0%</c:formatCode>
                <c:ptCount val="5"/>
                <c:pt idx="0">
                  <c:v>0.1</c:v>
                </c:pt>
                <c:pt idx="1">
                  <c:v>0.3</c:v>
                </c:pt>
                <c:pt idx="2">
                  <c:v>0.5</c:v>
                </c:pt>
                <c:pt idx="3">
                  <c:v>0.7</c:v>
                </c:pt>
                <c:pt idx="4">
                  <c:v>0.9</c:v>
                </c:pt>
              </c:numCache>
            </c:numRef>
          </c:cat>
          <c:val>
            <c:numRef>
              <c:f>building_reflectance_sens!$Q$96:$U$96</c:f>
              <c:numCache>
                <c:formatCode>0%</c:formatCode>
                <c:ptCount val="5"/>
                <c:pt idx="0">
                  <c:v>1</c:v>
                </c:pt>
                <c:pt idx="1">
                  <c:v>1.2077534966576715</c:v>
                </c:pt>
                <c:pt idx="2">
                  <c:v>1.4467961267791947</c:v>
                </c:pt>
                <c:pt idx="3">
                  <c:v>1.7286805298340298</c:v>
                </c:pt>
                <c:pt idx="4">
                  <c:v>2.0724200574986331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26D-4E0D-96E1-DFD021FA0C96}"/>
            </c:ext>
          </c:extLst>
        </c:ser>
        <c:ser>
          <c:idx val="1"/>
          <c:order val="1"/>
          <c:tx>
            <c:strRef>
              <c:f>building_reflectance_sens!$P$97</c:f>
              <c:strCache>
                <c:ptCount val="1"/>
                <c:pt idx="0">
                  <c:v>NE</c:v>
                </c:pt>
              </c:strCache>
            </c:strRef>
          </c:tx>
          <c:spPr>
            <a:ln w="1270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building_reflectance_sens!$Q$95:$U$95</c:f>
              <c:numCache>
                <c:formatCode>0%</c:formatCode>
                <c:ptCount val="5"/>
                <c:pt idx="0">
                  <c:v>0.1</c:v>
                </c:pt>
                <c:pt idx="1">
                  <c:v>0.3</c:v>
                </c:pt>
                <c:pt idx="2">
                  <c:v>0.5</c:v>
                </c:pt>
                <c:pt idx="3">
                  <c:v>0.7</c:v>
                </c:pt>
                <c:pt idx="4">
                  <c:v>0.9</c:v>
                </c:pt>
              </c:numCache>
            </c:numRef>
          </c:cat>
          <c:val>
            <c:numRef>
              <c:f>building_reflectance_sens!$Q$97:$U$97</c:f>
              <c:numCache>
                <c:formatCode>0%</c:formatCode>
                <c:ptCount val="5"/>
                <c:pt idx="0">
                  <c:v>1</c:v>
                </c:pt>
                <c:pt idx="1">
                  <c:v>1.2734613222492888</c:v>
                </c:pt>
                <c:pt idx="2">
                  <c:v>1.5988279985690681</c:v>
                </c:pt>
                <c:pt idx="3">
                  <c:v>2.0031344224315619</c:v>
                </c:pt>
                <c:pt idx="4">
                  <c:v>2.5117966713796571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26D-4E0D-96E1-DFD021FA0C96}"/>
            </c:ext>
          </c:extLst>
        </c:ser>
        <c:ser>
          <c:idx val="2"/>
          <c:order val="2"/>
          <c:tx>
            <c:strRef>
              <c:f>building_reflectance_sens!$P$98</c:f>
              <c:strCache>
                <c:ptCount val="1"/>
                <c:pt idx="0">
                  <c:v>E</c:v>
                </c:pt>
              </c:strCache>
            </c:strRef>
          </c:tx>
          <c:spPr>
            <a:ln w="12700" cap="rnd">
              <a:solidFill>
                <a:schemeClr val="accent5"/>
              </a:solidFill>
              <a:prstDash val="dashDot"/>
              <a:round/>
            </a:ln>
            <a:effectLst/>
          </c:spPr>
          <c:marker>
            <c:symbol val="none"/>
          </c:marker>
          <c:cat>
            <c:numRef>
              <c:f>building_reflectance_sens!$Q$95:$U$95</c:f>
              <c:numCache>
                <c:formatCode>0%</c:formatCode>
                <c:ptCount val="5"/>
                <c:pt idx="0">
                  <c:v>0.1</c:v>
                </c:pt>
                <c:pt idx="1">
                  <c:v>0.3</c:v>
                </c:pt>
                <c:pt idx="2">
                  <c:v>0.5</c:v>
                </c:pt>
                <c:pt idx="3">
                  <c:v>0.7</c:v>
                </c:pt>
                <c:pt idx="4">
                  <c:v>0.9</c:v>
                </c:pt>
              </c:numCache>
            </c:numRef>
          </c:cat>
          <c:val>
            <c:numRef>
              <c:f>building_reflectance_sens!$Q$98:$U$98</c:f>
              <c:numCache>
                <c:formatCode>0%</c:formatCode>
                <c:ptCount val="5"/>
                <c:pt idx="0">
                  <c:v>1</c:v>
                </c:pt>
                <c:pt idx="1">
                  <c:v>1.2723026939217545</c:v>
                </c:pt>
                <c:pt idx="2">
                  <c:v>1.5973331528360635</c:v>
                </c:pt>
                <c:pt idx="3">
                  <c:v>2.0035196967645863</c:v>
                </c:pt>
                <c:pt idx="4">
                  <c:v>2.5197982943007986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26D-4E0D-96E1-DFD021FA0C96}"/>
            </c:ext>
          </c:extLst>
        </c:ser>
        <c:ser>
          <c:idx val="3"/>
          <c:order val="3"/>
          <c:tx>
            <c:strRef>
              <c:f>building_reflectance_sens!$P$99</c:f>
              <c:strCache>
                <c:ptCount val="1"/>
                <c:pt idx="0">
                  <c:v>SE</c:v>
                </c:pt>
              </c:strCache>
            </c:strRef>
          </c:tx>
          <c:spPr>
            <a:ln w="12700" cap="rnd">
              <a:solidFill>
                <a:schemeClr val="accent1">
                  <a:lumMod val="60000"/>
                </a:schemeClr>
              </a:solidFill>
              <a:prstDash val="dash"/>
              <a:round/>
            </a:ln>
            <a:effectLst/>
          </c:spPr>
          <c:marker>
            <c:symbol val="none"/>
          </c:marker>
          <c:cat>
            <c:numRef>
              <c:f>building_reflectance_sens!$Q$95:$U$95</c:f>
              <c:numCache>
                <c:formatCode>0%</c:formatCode>
                <c:ptCount val="5"/>
                <c:pt idx="0">
                  <c:v>0.1</c:v>
                </c:pt>
                <c:pt idx="1">
                  <c:v>0.3</c:v>
                </c:pt>
                <c:pt idx="2">
                  <c:v>0.5</c:v>
                </c:pt>
                <c:pt idx="3">
                  <c:v>0.7</c:v>
                </c:pt>
                <c:pt idx="4">
                  <c:v>0.9</c:v>
                </c:pt>
              </c:numCache>
            </c:numRef>
          </c:cat>
          <c:val>
            <c:numRef>
              <c:f>building_reflectance_sens!$Q$99:$U$99</c:f>
              <c:numCache>
                <c:formatCode>0%</c:formatCode>
                <c:ptCount val="5"/>
                <c:pt idx="0">
                  <c:v>1</c:v>
                </c:pt>
                <c:pt idx="1">
                  <c:v>1.0691110054670787</c:v>
                </c:pt>
                <c:pt idx="2">
                  <c:v>1.1487996196814831</c:v>
                </c:pt>
                <c:pt idx="3">
                  <c:v>1.2483361064891847</c:v>
                </c:pt>
                <c:pt idx="4">
                  <c:v>1.3700380318516758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C26D-4E0D-96E1-DFD021FA0C96}"/>
            </c:ext>
          </c:extLst>
        </c:ser>
        <c:ser>
          <c:idx val="4"/>
          <c:order val="4"/>
          <c:tx>
            <c:strRef>
              <c:f>building_reflectance_sens!$P$100</c:f>
              <c:strCache>
                <c:ptCount val="1"/>
                <c:pt idx="0">
                  <c:v>S</c:v>
                </c:pt>
              </c:strCache>
            </c:strRef>
          </c:tx>
          <c:spPr>
            <a:ln w="12700" cap="rnd">
              <a:solidFill>
                <a:schemeClr val="accent3">
                  <a:lumMod val="60000"/>
                </a:schemeClr>
              </a:solidFill>
              <a:prstDash val="lgDash"/>
              <a:round/>
            </a:ln>
            <a:effectLst/>
          </c:spPr>
          <c:marker>
            <c:symbol val="none"/>
          </c:marker>
          <c:cat>
            <c:numRef>
              <c:f>building_reflectance_sens!$Q$95:$U$95</c:f>
              <c:numCache>
                <c:formatCode>0%</c:formatCode>
                <c:ptCount val="5"/>
                <c:pt idx="0">
                  <c:v>0.1</c:v>
                </c:pt>
                <c:pt idx="1">
                  <c:v>0.3</c:v>
                </c:pt>
                <c:pt idx="2">
                  <c:v>0.5</c:v>
                </c:pt>
                <c:pt idx="3">
                  <c:v>0.7</c:v>
                </c:pt>
                <c:pt idx="4">
                  <c:v>0.9</c:v>
                </c:pt>
              </c:numCache>
            </c:numRef>
          </c:cat>
          <c:val>
            <c:numRef>
              <c:f>building_reflectance_sens!$Q$100:$U$100</c:f>
              <c:numCache>
                <c:formatCode>0%</c:formatCode>
                <c:ptCount val="5"/>
                <c:pt idx="0">
                  <c:v>1</c:v>
                </c:pt>
                <c:pt idx="1">
                  <c:v>1.0287636755868304</c:v>
                </c:pt>
                <c:pt idx="2">
                  <c:v>1.0617391750988752</c:v>
                </c:pt>
                <c:pt idx="3">
                  <c:v>1.1017001386820073</c:v>
                </c:pt>
                <c:pt idx="4">
                  <c:v>1.1485438389234168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C26D-4E0D-96E1-DFD021FA0C96}"/>
            </c:ext>
          </c:extLst>
        </c:ser>
        <c:ser>
          <c:idx val="5"/>
          <c:order val="5"/>
          <c:tx>
            <c:strRef>
              <c:f>building_reflectance_sens!$P$101</c:f>
              <c:strCache>
                <c:ptCount val="1"/>
                <c:pt idx="0">
                  <c:v>SW</c:v>
                </c:pt>
              </c:strCache>
            </c:strRef>
          </c:tx>
          <c:spPr>
            <a:ln w="12700" cap="rnd">
              <a:solidFill>
                <a:schemeClr val="accent5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building_reflectance_sens!$Q$95:$U$95</c:f>
              <c:numCache>
                <c:formatCode>0%</c:formatCode>
                <c:ptCount val="5"/>
                <c:pt idx="0">
                  <c:v>0.1</c:v>
                </c:pt>
                <c:pt idx="1">
                  <c:v>0.3</c:v>
                </c:pt>
                <c:pt idx="2">
                  <c:v>0.5</c:v>
                </c:pt>
                <c:pt idx="3">
                  <c:v>0.7</c:v>
                </c:pt>
                <c:pt idx="4">
                  <c:v>0.9</c:v>
                </c:pt>
              </c:numCache>
            </c:numRef>
          </c:cat>
          <c:val>
            <c:numRef>
              <c:f>building_reflectance_sens!$Q$101:$U$101</c:f>
              <c:numCache>
                <c:formatCode>0%</c:formatCode>
                <c:ptCount val="5"/>
                <c:pt idx="0">
                  <c:v>1</c:v>
                </c:pt>
                <c:pt idx="1">
                  <c:v>1.0418382722250126</c:v>
                </c:pt>
                <c:pt idx="2">
                  <c:v>1.0894023103967856</c:v>
                </c:pt>
                <c:pt idx="3">
                  <c:v>1.1485685585133099</c:v>
                </c:pt>
                <c:pt idx="4">
                  <c:v>1.2237569060773481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C26D-4E0D-96E1-DFD021FA0C96}"/>
            </c:ext>
          </c:extLst>
        </c:ser>
        <c:ser>
          <c:idx val="6"/>
          <c:order val="6"/>
          <c:tx>
            <c:strRef>
              <c:f>building_reflectance_sens!$P$102</c:f>
              <c:strCache>
                <c:ptCount val="1"/>
                <c:pt idx="0">
                  <c:v>W</c:v>
                </c:pt>
              </c:strCache>
            </c:strRef>
          </c:tx>
          <c:spPr>
            <a:ln w="12700" cap="rnd">
              <a:solidFill>
                <a:schemeClr val="accent1">
                  <a:lumMod val="80000"/>
                  <a:lumOff val="20000"/>
                </a:schemeClr>
              </a:solidFill>
              <a:prstDash val="lgDash"/>
              <a:round/>
            </a:ln>
            <a:effectLst/>
          </c:spPr>
          <c:marker>
            <c:symbol val="none"/>
          </c:marker>
          <c:cat>
            <c:numRef>
              <c:f>building_reflectance_sens!$Q$95:$U$95</c:f>
              <c:numCache>
                <c:formatCode>0%</c:formatCode>
                <c:ptCount val="5"/>
                <c:pt idx="0">
                  <c:v>0.1</c:v>
                </c:pt>
                <c:pt idx="1">
                  <c:v>0.3</c:v>
                </c:pt>
                <c:pt idx="2">
                  <c:v>0.5</c:v>
                </c:pt>
                <c:pt idx="3">
                  <c:v>0.7</c:v>
                </c:pt>
                <c:pt idx="4">
                  <c:v>0.9</c:v>
                </c:pt>
              </c:numCache>
            </c:numRef>
          </c:cat>
          <c:val>
            <c:numRef>
              <c:f>building_reflectance_sens!$Q$102:$U$102</c:f>
              <c:numCache>
                <c:formatCode>0%</c:formatCode>
                <c:ptCount val="5"/>
                <c:pt idx="0">
                  <c:v>1</c:v>
                </c:pt>
                <c:pt idx="1">
                  <c:v>1.0634161394846475</c:v>
                </c:pt>
                <c:pt idx="2">
                  <c:v>1.1421848480172814</c:v>
                </c:pt>
                <c:pt idx="3">
                  <c:v>1.241320783829656</c:v>
                </c:pt>
                <c:pt idx="4">
                  <c:v>1.3706989662089186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C26D-4E0D-96E1-DFD021FA0C96}"/>
            </c:ext>
          </c:extLst>
        </c:ser>
        <c:ser>
          <c:idx val="7"/>
          <c:order val="7"/>
          <c:tx>
            <c:strRef>
              <c:f>building_reflectance_sens!$P$103</c:f>
              <c:strCache>
                <c:ptCount val="1"/>
                <c:pt idx="0">
                  <c:v>NW</c:v>
                </c:pt>
              </c:strCache>
            </c:strRef>
          </c:tx>
          <c:spPr>
            <a:ln w="12700" cap="rnd">
              <a:solidFill>
                <a:schemeClr val="accent3">
                  <a:lumMod val="80000"/>
                  <a:lumOff val="20000"/>
                </a:schemeClr>
              </a:solidFill>
              <a:prstDash val="dash"/>
              <a:round/>
            </a:ln>
            <a:effectLst/>
          </c:spPr>
          <c:marker>
            <c:symbol val="none"/>
          </c:marker>
          <c:cat>
            <c:numRef>
              <c:f>building_reflectance_sens!$Q$95:$U$95</c:f>
              <c:numCache>
                <c:formatCode>0%</c:formatCode>
                <c:ptCount val="5"/>
                <c:pt idx="0">
                  <c:v>0.1</c:v>
                </c:pt>
                <c:pt idx="1">
                  <c:v>0.3</c:v>
                </c:pt>
                <c:pt idx="2">
                  <c:v>0.5</c:v>
                </c:pt>
                <c:pt idx="3">
                  <c:v>0.7</c:v>
                </c:pt>
                <c:pt idx="4">
                  <c:v>0.9</c:v>
                </c:pt>
              </c:numCache>
            </c:numRef>
          </c:cat>
          <c:val>
            <c:numRef>
              <c:f>building_reflectance_sens!$Q$103:$U$103</c:f>
              <c:numCache>
                <c:formatCode>0%</c:formatCode>
                <c:ptCount val="5"/>
                <c:pt idx="0">
                  <c:v>1</c:v>
                </c:pt>
                <c:pt idx="1">
                  <c:v>1.1108125055988536</c:v>
                </c:pt>
                <c:pt idx="2">
                  <c:v>1.2434829346949745</c:v>
                </c:pt>
                <c:pt idx="3">
                  <c:v>1.4064319627340325</c:v>
                </c:pt>
                <c:pt idx="4">
                  <c:v>1.6130968377676256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C26D-4E0D-96E1-DFD021FA0C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dropLines>
          <c:spPr>
            <a:ln w="9525" cap="flat" cmpd="sng" algn="ctr">
              <a:solidFill>
                <a:schemeClr val="bg1">
                  <a:lumMod val="75000"/>
                </a:schemeClr>
              </a:solidFill>
              <a:round/>
            </a:ln>
            <a:effectLst/>
          </c:spPr>
        </c:dropLines>
        <c:smooth val="0"/>
        <c:axId val="1594675215"/>
        <c:axId val="1594676175"/>
      </c:lineChart>
      <c:catAx>
        <c:axId val="1594675215"/>
        <c:scaling>
          <c:orientation val="minMax"/>
        </c:scaling>
        <c:delete val="0"/>
        <c:axPos val="b"/>
        <c:numFmt formatCode="0%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94676175"/>
        <c:crosses val="autoZero"/>
        <c:auto val="1"/>
        <c:lblAlgn val="ctr"/>
        <c:lblOffset val="100"/>
        <c:noMultiLvlLbl val="0"/>
      </c:catAx>
      <c:valAx>
        <c:axId val="1594676175"/>
        <c:scaling>
          <c:orientation val="minMax"/>
          <c:max val="5"/>
          <c:min val="0.5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7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9467521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building_reflectance_sens!$W$74</c:f>
              <c:strCache>
                <c:ptCount val="1"/>
                <c:pt idx="0">
                  <c:v>N</c:v>
                </c:pt>
              </c:strCache>
            </c:strRef>
          </c:tx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building_reflectance_sens!$X$73:$AB$73</c:f>
              <c:numCache>
                <c:formatCode>0%</c:formatCode>
                <c:ptCount val="5"/>
                <c:pt idx="0">
                  <c:v>0.1</c:v>
                </c:pt>
                <c:pt idx="1">
                  <c:v>0.3</c:v>
                </c:pt>
                <c:pt idx="2">
                  <c:v>0.5</c:v>
                </c:pt>
                <c:pt idx="3">
                  <c:v>0.7</c:v>
                </c:pt>
                <c:pt idx="4">
                  <c:v>0.9</c:v>
                </c:pt>
              </c:numCache>
            </c:numRef>
          </c:cat>
          <c:val>
            <c:numRef>
              <c:f>building_reflectance_sens!$X$74:$AB$74</c:f>
              <c:numCache>
                <c:formatCode>0%</c:formatCode>
                <c:ptCount val="5"/>
                <c:pt idx="0">
                  <c:v>1</c:v>
                </c:pt>
                <c:pt idx="1">
                  <c:v>0.99120780107831608</c:v>
                </c:pt>
                <c:pt idx="2">
                  <c:v>1.013675139149264</c:v>
                </c:pt>
                <c:pt idx="3">
                  <c:v>0.97615206870994453</c:v>
                </c:pt>
                <c:pt idx="4">
                  <c:v>0.98857014140181088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910-4AC7-AF58-966E20BDDFE9}"/>
            </c:ext>
          </c:extLst>
        </c:ser>
        <c:ser>
          <c:idx val="1"/>
          <c:order val="1"/>
          <c:tx>
            <c:strRef>
              <c:f>building_reflectance_sens!$W$75</c:f>
              <c:strCache>
                <c:ptCount val="1"/>
                <c:pt idx="0">
                  <c:v>NE</c:v>
                </c:pt>
              </c:strCache>
            </c:strRef>
          </c:tx>
          <c:spPr>
            <a:ln w="1270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building_reflectance_sens!$X$73:$AB$73</c:f>
              <c:numCache>
                <c:formatCode>0%</c:formatCode>
                <c:ptCount val="5"/>
                <c:pt idx="0">
                  <c:v>0.1</c:v>
                </c:pt>
                <c:pt idx="1">
                  <c:v>0.3</c:v>
                </c:pt>
                <c:pt idx="2">
                  <c:v>0.5</c:v>
                </c:pt>
                <c:pt idx="3">
                  <c:v>0.7</c:v>
                </c:pt>
                <c:pt idx="4">
                  <c:v>0.9</c:v>
                </c:pt>
              </c:numCache>
            </c:numRef>
          </c:cat>
          <c:val>
            <c:numRef>
              <c:f>building_reflectance_sens!$X$75:$AB$75</c:f>
              <c:numCache>
                <c:formatCode>0%</c:formatCode>
                <c:ptCount val="5"/>
                <c:pt idx="0">
                  <c:v>1</c:v>
                </c:pt>
                <c:pt idx="1">
                  <c:v>1.0001385907685025</c:v>
                </c:pt>
                <c:pt idx="2">
                  <c:v>1.0038704007301367</c:v>
                </c:pt>
                <c:pt idx="3">
                  <c:v>0.99502087312184151</c:v>
                </c:pt>
                <c:pt idx="4">
                  <c:v>1.0151942805956022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910-4AC7-AF58-966E20BDDFE9}"/>
            </c:ext>
          </c:extLst>
        </c:ser>
        <c:ser>
          <c:idx val="2"/>
          <c:order val="2"/>
          <c:tx>
            <c:strRef>
              <c:f>building_reflectance_sens!$W$76</c:f>
              <c:strCache>
                <c:ptCount val="1"/>
                <c:pt idx="0">
                  <c:v>E</c:v>
                </c:pt>
              </c:strCache>
            </c:strRef>
          </c:tx>
          <c:spPr>
            <a:ln w="12700" cap="rnd">
              <a:solidFill>
                <a:schemeClr val="accent5"/>
              </a:solidFill>
              <a:prstDash val="dashDot"/>
              <a:round/>
            </a:ln>
            <a:effectLst/>
          </c:spPr>
          <c:marker>
            <c:symbol val="none"/>
          </c:marker>
          <c:cat>
            <c:numRef>
              <c:f>building_reflectance_sens!$X$73:$AB$73</c:f>
              <c:numCache>
                <c:formatCode>0%</c:formatCode>
                <c:ptCount val="5"/>
                <c:pt idx="0">
                  <c:v>0.1</c:v>
                </c:pt>
                <c:pt idx="1">
                  <c:v>0.3</c:v>
                </c:pt>
                <c:pt idx="2">
                  <c:v>0.5</c:v>
                </c:pt>
                <c:pt idx="3">
                  <c:v>0.7</c:v>
                </c:pt>
                <c:pt idx="4">
                  <c:v>0.9</c:v>
                </c:pt>
              </c:numCache>
            </c:numRef>
          </c:cat>
          <c:val>
            <c:numRef>
              <c:f>building_reflectance_sens!$X$76:$AB$76</c:f>
              <c:numCache>
                <c:formatCode>0%</c:formatCode>
                <c:ptCount val="5"/>
                <c:pt idx="0">
                  <c:v>1</c:v>
                </c:pt>
                <c:pt idx="1">
                  <c:v>0.99680273315868395</c:v>
                </c:pt>
                <c:pt idx="2">
                  <c:v>1.0216780954170188</c:v>
                </c:pt>
                <c:pt idx="3">
                  <c:v>1.0285005549119275</c:v>
                </c:pt>
                <c:pt idx="4">
                  <c:v>0.99458656452112315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7910-4AC7-AF58-966E20BDDFE9}"/>
            </c:ext>
          </c:extLst>
        </c:ser>
        <c:ser>
          <c:idx val="3"/>
          <c:order val="3"/>
          <c:tx>
            <c:strRef>
              <c:f>building_reflectance_sens!$W$77</c:f>
              <c:strCache>
                <c:ptCount val="1"/>
                <c:pt idx="0">
                  <c:v>SE</c:v>
                </c:pt>
              </c:strCache>
            </c:strRef>
          </c:tx>
          <c:spPr>
            <a:ln w="12700" cap="rnd">
              <a:solidFill>
                <a:schemeClr val="accent1">
                  <a:lumMod val="60000"/>
                </a:schemeClr>
              </a:solidFill>
              <a:prstDash val="dash"/>
              <a:round/>
            </a:ln>
            <a:effectLst/>
          </c:spPr>
          <c:marker>
            <c:symbol val="none"/>
          </c:marker>
          <c:cat>
            <c:numRef>
              <c:f>building_reflectance_sens!$X$73:$AB$73</c:f>
              <c:numCache>
                <c:formatCode>0%</c:formatCode>
                <c:ptCount val="5"/>
                <c:pt idx="0">
                  <c:v>0.1</c:v>
                </c:pt>
                <c:pt idx="1">
                  <c:v>0.3</c:v>
                </c:pt>
                <c:pt idx="2">
                  <c:v>0.5</c:v>
                </c:pt>
                <c:pt idx="3">
                  <c:v>0.7</c:v>
                </c:pt>
                <c:pt idx="4">
                  <c:v>0.9</c:v>
                </c:pt>
              </c:numCache>
            </c:numRef>
          </c:cat>
          <c:val>
            <c:numRef>
              <c:f>building_reflectance_sens!$X$77:$AB$77</c:f>
              <c:numCache>
                <c:formatCode>0%</c:formatCode>
                <c:ptCount val="5"/>
                <c:pt idx="0">
                  <c:v>1</c:v>
                </c:pt>
                <c:pt idx="1">
                  <c:v>1.0037503094633904</c:v>
                </c:pt>
                <c:pt idx="2">
                  <c:v>1.0063556043820017</c:v>
                </c:pt>
                <c:pt idx="3">
                  <c:v>1.0074986847805902</c:v>
                </c:pt>
                <c:pt idx="4">
                  <c:v>1.010262579686823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7910-4AC7-AF58-966E20BDDFE9}"/>
            </c:ext>
          </c:extLst>
        </c:ser>
        <c:ser>
          <c:idx val="4"/>
          <c:order val="4"/>
          <c:tx>
            <c:strRef>
              <c:f>building_reflectance_sens!$W$78</c:f>
              <c:strCache>
                <c:ptCount val="1"/>
                <c:pt idx="0">
                  <c:v>S</c:v>
                </c:pt>
              </c:strCache>
            </c:strRef>
          </c:tx>
          <c:spPr>
            <a:ln w="12700" cap="rnd">
              <a:solidFill>
                <a:schemeClr val="accent3">
                  <a:lumMod val="60000"/>
                </a:schemeClr>
              </a:solidFill>
              <a:prstDash val="lgDash"/>
              <a:round/>
            </a:ln>
            <a:effectLst/>
          </c:spPr>
          <c:marker>
            <c:symbol val="none"/>
          </c:marker>
          <c:cat>
            <c:numRef>
              <c:f>building_reflectance_sens!$X$73:$AB$73</c:f>
              <c:numCache>
                <c:formatCode>0%</c:formatCode>
                <c:ptCount val="5"/>
                <c:pt idx="0">
                  <c:v>0.1</c:v>
                </c:pt>
                <c:pt idx="1">
                  <c:v>0.3</c:v>
                </c:pt>
                <c:pt idx="2">
                  <c:v>0.5</c:v>
                </c:pt>
                <c:pt idx="3">
                  <c:v>0.7</c:v>
                </c:pt>
                <c:pt idx="4">
                  <c:v>0.9</c:v>
                </c:pt>
              </c:numCache>
            </c:numRef>
          </c:cat>
          <c:val>
            <c:numRef>
              <c:f>building_reflectance_sens!$X$78:$AB$78</c:f>
              <c:numCache>
                <c:formatCode>0%</c:formatCode>
                <c:ptCount val="5"/>
                <c:pt idx="0">
                  <c:v>1</c:v>
                </c:pt>
                <c:pt idx="1">
                  <c:v>0.99862432198726514</c:v>
                </c:pt>
                <c:pt idx="2">
                  <c:v>1.009610093546105</c:v>
                </c:pt>
                <c:pt idx="3">
                  <c:v>1.0070847417655844</c:v>
                </c:pt>
                <c:pt idx="4">
                  <c:v>0.99794139611665744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7910-4AC7-AF58-966E20BDDFE9}"/>
            </c:ext>
          </c:extLst>
        </c:ser>
        <c:ser>
          <c:idx val="5"/>
          <c:order val="5"/>
          <c:tx>
            <c:strRef>
              <c:f>building_reflectance_sens!$W$79</c:f>
              <c:strCache>
                <c:ptCount val="1"/>
                <c:pt idx="0">
                  <c:v>SW</c:v>
                </c:pt>
              </c:strCache>
            </c:strRef>
          </c:tx>
          <c:spPr>
            <a:ln w="12700" cap="rnd">
              <a:solidFill>
                <a:schemeClr val="accent5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building_reflectance_sens!$X$73:$AB$73</c:f>
              <c:numCache>
                <c:formatCode>0%</c:formatCode>
                <c:ptCount val="5"/>
                <c:pt idx="0">
                  <c:v>0.1</c:v>
                </c:pt>
                <c:pt idx="1">
                  <c:v>0.3</c:v>
                </c:pt>
                <c:pt idx="2">
                  <c:v>0.5</c:v>
                </c:pt>
                <c:pt idx="3">
                  <c:v>0.7</c:v>
                </c:pt>
                <c:pt idx="4">
                  <c:v>0.9</c:v>
                </c:pt>
              </c:numCache>
            </c:numRef>
          </c:cat>
          <c:val>
            <c:numRef>
              <c:f>building_reflectance_sens!$X$79:$AB$79</c:f>
              <c:numCache>
                <c:formatCode>0%</c:formatCode>
                <c:ptCount val="5"/>
                <c:pt idx="0">
                  <c:v>1</c:v>
                </c:pt>
                <c:pt idx="1">
                  <c:v>1.0010958487945663</c:v>
                </c:pt>
                <c:pt idx="2">
                  <c:v>1.0026842870472843</c:v>
                </c:pt>
                <c:pt idx="3">
                  <c:v>0.99549508495540651</c:v>
                </c:pt>
                <c:pt idx="4">
                  <c:v>1.00334613631925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7910-4AC7-AF58-966E20BDDFE9}"/>
            </c:ext>
          </c:extLst>
        </c:ser>
        <c:ser>
          <c:idx val="6"/>
          <c:order val="6"/>
          <c:tx>
            <c:strRef>
              <c:f>building_reflectance_sens!$W$80</c:f>
              <c:strCache>
                <c:ptCount val="1"/>
                <c:pt idx="0">
                  <c:v>W</c:v>
                </c:pt>
              </c:strCache>
            </c:strRef>
          </c:tx>
          <c:spPr>
            <a:ln w="12700" cap="rnd">
              <a:solidFill>
                <a:schemeClr val="accent1">
                  <a:lumMod val="80000"/>
                  <a:lumOff val="20000"/>
                </a:schemeClr>
              </a:solidFill>
              <a:prstDash val="lgDash"/>
              <a:round/>
            </a:ln>
            <a:effectLst/>
          </c:spPr>
          <c:marker>
            <c:symbol val="none"/>
          </c:marker>
          <c:cat>
            <c:numRef>
              <c:f>building_reflectance_sens!$X$73:$AB$73</c:f>
              <c:numCache>
                <c:formatCode>0%</c:formatCode>
                <c:ptCount val="5"/>
                <c:pt idx="0">
                  <c:v>0.1</c:v>
                </c:pt>
                <c:pt idx="1">
                  <c:v>0.3</c:v>
                </c:pt>
                <c:pt idx="2">
                  <c:v>0.5</c:v>
                </c:pt>
                <c:pt idx="3">
                  <c:v>0.7</c:v>
                </c:pt>
                <c:pt idx="4">
                  <c:v>0.9</c:v>
                </c:pt>
              </c:numCache>
            </c:numRef>
          </c:cat>
          <c:val>
            <c:numRef>
              <c:f>building_reflectance_sens!$X$80:$AB$80</c:f>
              <c:numCache>
                <c:formatCode>0%</c:formatCode>
                <c:ptCount val="5"/>
                <c:pt idx="0">
                  <c:v>1</c:v>
                </c:pt>
                <c:pt idx="1">
                  <c:v>0.99712801811993823</c:v>
                </c:pt>
                <c:pt idx="2">
                  <c:v>1.0095512292129682</c:v>
                </c:pt>
                <c:pt idx="3">
                  <c:v>1.001265939381343</c:v>
                </c:pt>
                <c:pt idx="4">
                  <c:v>1.0264571883391866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7910-4AC7-AF58-966E20BDDFE9}"/>
            </c:ext>
          </c:extLst>
        </c:ser>
        <c:ser>
          <c:idx val="7"/>
          <c:order val="7"/>
          <c:tx>
            <c:strRef>
              <c:f>building_reflectance_sens!$W$81</c:f>
              <c:strCache>
                <c:ptCount val="1"/>
                <c:pt idx="0">
                  <c:v>NW</c:v>
                </c:pt>
              </c:strCache>
            </c:strRef>
          </c:tx>
          <c:spPr>
            <a:ln w="12700" cap="rnd">
              <a:solidFill>
                <a:schemeClr val="accent3">
                  <a:lumMod val="80000"/>
                  <a:lumOff val="20000"/>
                </a:schemeClr>
              </a:solidFill>
              <a:prstDash val="dash"/>
              <a:round/>
            </a:ln>
            <a:effectLst/>
          </c:spPr>
          <c:marker>
            <c:symbol val="none"/>
          </c:marker>
          <c:cat>
            <c:numRef>
              <c:f>building_reflectance_sens!$X$73:$AB$73</c:f>
              <c:numCache>
                <c:formatCode>0%</c:formatCode>
                <c:ptCount val="5"/>
                <c:pt idx="0">
                  <c:v>0.1</c:v>
                </c:pt>
                <c:pt idx="1">
                  <c:v>0.3</c:v>
                </c:pt>
                <c:pt idx="2">
                  <c:v>0.5</c:v>
                </c:pt>
                <c:pt idx="3">
                  <c:v>0.7</c:v>
                </c:pt>
                <c:pt idx="4">
                  <c:v>0.9</c:v>
                </c:pt>
              </c:numCache>
            </c:numRef>
          </c:cat>
          <c:val>
            <c:numRef>
              <c:f>building_reflectance_sens!$X$81:$AB$81</c:f>
              <c:numCache>
                <c:formatCode>0%</c:formatCode>
                <c:ptCount val="5"/>
                <c:pt idx="0">
                  <c:v>1</c:v>
                </c:pt>
                <c:pt idx="1">
                  <c:v>0.98290315116327998</c:v>
                </c:pt>
                <c:pt idx="2">
                  <c:v>0.99868000336572849</c:v>
                </c:pt>
                <c:pt idx="3">
                  <c:v>0.99544574866422664</c:v>
                </c:pt>
                <c:pt idx="4">
                  <c:v>0.98957150069418154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7910-4AC7-AF58-966E20BDDFE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dropLines>
          <c:spPr>
            <a:ln w="9525" cap="flat" cmpd="sng" algn="ctr">
              <a:solidFill>
                <a:schemeClr val="tx1">
                  <a:lumMod val="35000"/>
                  <a:lumOff val="65000"/>
                </a:schemeClr>
              </a:solidFill>
              <a:round/>
            </a:ln>
            <a:effectLst/>
          </c:spPr>
        </c:dropLines>
        <c:smooth val="0"/>
        <c:axId val="191118159"/>
        <c:axId val="191131119"/>
      </c:lineChart>
      <c:catAx>
        <c:axId val="191118159"/>
        <c:scaling>
          <c:orientation val="minMax"/>
        </c:scaling>
        <c:delete val="0"/>
        <c:axPos val="b"/>
        <c:numFmt formatCode="0%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noFill/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1131119"/>
        <c:crosses val="autoZero"/>
        <c:auto val="1"/>
        <c:lblAlgn val="ctr"/>
        <c:lblOffset val="100"/>
        <c:noMultiLvlLbl val="0"/>
      </c:catAx>
      <c:valAx>
        <c:axId val="191131119"/>
        <c:scaling>
          <c:orientation val="minMax"/>
          <c:max val="1.1000000000000001"/>
          <c:min val="0.9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7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0%" sourceLinked="1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1118159"/>
        <c:crosses val="autoZero"/>
        <c:crossBetween val="between"/>
        <c:majorUnit val="0.1"/>
        <c:minorUnit val="1.0000000000000002E-2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building_reflectance_sens!$W$85</c:f>
              <c:strCache>
                <c:ptCount val="1"/>
                <c:pt idx="0">
                  <c:v>N</c:v>
                </c:pt>
              </c:strCache>
            </c:strRef>
          </c:tx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building_reflectance_sens!$X$84:$AB$84</c:f>
              <c:numCache>
                <c:formatCode>0%</c:formatCode>
                <c:ptCount val="5"/>
                <c:pt idx="0">
                  <c:v>0.1</c:v>
                </c:pt>
                <c:pt idx="1">
                  <c:v>0.3</c:v>
                </c:pt>
                <c:pt idx="2">
                  <c:v>0.5</c:v>
                </c:pt>
                <c:pt idx="3">
                  <c:v>0.7</c:v>
                </c:pt>
                <c:pt idx="4">
                  <c:v>0.9</c:v>
                </c:pt>
              </c:numCache>
            </c:numRef>
          </c:cat>
          <c:val>
            <c:numRef>
              <c:f>building_reflectance_sens!$X$85:$AB$85</c:f>
              <c:numCache>
                <c:formatCode>0%</c:formatCode>
                <c:ptCount val="5"/>
                <c:pt idx="0">
                  <c:v>1</c:v>
                </c:pt>
                <c:pt idx="1">
                  <c:v>1.0018346973103236</c:v>
                </c:pt>
                <c:pt idx="2">
                  <c:v>1.0067949505895293</c:v>
                </c:pt>
                <c:pt idx="3">
                  <c:v>1.006895024988274</c:v>
                </c:pt>
                <c:pt idx="4">
                  <c:v>1.0064967490983194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2CA-40AB-8AC9-6C8D819EBC5F}"/>
            </c:ext>
          </c:extLst>
        </c:ser>
        <c:ser>
          <c:idx val="1"/>
          <c:order val="1"/>
          <c:tx>
            <c:strRef>
              <c:f>building_reflectance_sens!$W$86</c:f>
              <c:strCache>
                <c:ptCount val="1"/>
                <c:pt idx="0">
                  <c:v>NE</c:v>
                </c:pt>
              </c:strCache>
            </c:strRef>
          </c:tx>
          <c:spPr>
            <a:ln w="1270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building_reflectance_sens!$X$84:$AB$84</c:f>
              <c:numCache>
                <c:formatCode>0%</c:formatCode>
                <c:ptCount val="5"/>
                <c:pt idx="0">
                  <c:v>0.1</c:v>
                </c:pt>
                <c:pt idx="1">
                  <c:v>0.3</c:v>
                </c:pt>
                <c:pt idx="2">
                  <c:v>0.5</c:v>
                </c:pt>
                <c:pt idx="3">
                  <c:v>0.7</c:v>
                </c:pt>
                <c:pt idx="4">
                  <c:v>0.9</c:v>
                </c:pt>
              </c:numCache>
            </c:numRef>
          </c:cat>
          <c:val>
            <c:numRef>
              <c:f>building_reflectance_sens!$X$86:$AB$86</c:f>
              <c:numCache>
                <c:formatCode>0%</c:formatCode>
                <c:ptCount val="5"/>
                <c:pt idx="0">
                  <c:v>1</c:v>
                </c:pt>
                <c:pt idx="1">
                  <c:v>0.99844950304243429</c:v>
                </c:pt>
                <c:pt idx="2">
                  <c:v>1.0029000282150518</c:v>
                </c:pt>
                <c:pt idx="3">
                  <c:v>0.99662217916025608</c:v>
                </c:pt>
                <c:pt idx="4">
                  <c:v>1.0032686871483101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2CA-40AB-8AC9-6C8D819EBC5F}"/>
            </c:ext>
          </c:extLst>
        </c:ser>
        <c:ser>
          <c:idx val="2"/>
          <c:order val="2"/>
          <c:tx>
            <c:strRef>
              <c:f>building_reflectance_sens!$W$87</c:f>
              <c:strCache>
                <c:ptCount val="1"/>
                <c:pt idx="0">
                  <c:v>E</c:v>
                </c:pt>
              </c:strCache>
            </c:strRef>
          </c:tx>
          <c:spPr>
            <a:ln w="12700" cap="rnd">
              <a:solidFill>
                <a:schemeClr val="accent5"/>
              </a:solidFill>
              <a:prstDash val="dashDot"/>
              <a:round/>
            </a:ln>
            <a:effectLst/>
          </c:spPr>
          <c:marker>
            <c:symbol val="none"/>
          </c:marker>
          <c:cat>
            <c:numRef>
              <c:f>building_reflectance_sens!$X$84:$AB$84</c:f>
              <c:numCache>
                <c:formatCode>0%</c:formatCode>
                <c:ptCount val="5"/>
                <c:pt idx="0">
                  <c:v>0.1</c:v>
                </c:pt>
                <c:pt idx="1">
                  <c:v>0.3</c:v>
                </c:pt>
                <c:pt idx="2">
                  <c:v>0.5</c:v>
                </c:pt>
                <c:pt idx="3">
                  <c:v>0.7</c:v>
                </c:pt>
                <c:pt idx="4">
                  <c:v>0.9</c:v>
                </c:pt>
              </c:numCache>
            </c:numRef>
          </c:cat>
          <c:val>
            <c:numRef>
              <c:f>building_reflectance_sens!$X$87:$AB$87</c:f>
              <c:numCache>
                <c:formatCode>0%</c:formatCode>
                <c:ptCount val="5"/>
                <c:pt idx="0">
                  <c:v>1</c:v>
                </c:pt>
                <c:pt idx="1">
                  <c:v>0.98613924440151235</c:v>
                </c:pt>
                <c:pt idx="2">
                  <c:v>1.0156910175346585</c:v>
                </c:pt>
                <c:pt idx="3">
                  <c:v>1.0064942188875539</c:v>
                </c:pt>
                <c:pt idx="4">
                  <c:v>0.99515676300516154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2CA-40AB-8AC9-6C8D819EBC5F}"/>
            </c:ext>
          </c:extLst>
        </c:ser>
        <c:ser>
          <c:idx val="3"/>
          <c:order val="3"/>
          <c:tx>
            <c:strRef>
              <c:f>building_reflectance_sens!$W$88</c:f>
              <c:strCache>
                <c:ptCount val="1"/>
                <c:pt idx="0">
                  <c:v>SE</c:v>
                </c:pt>
              </c:strCache>
            </c:strRef>
          </c:tx>
          <c:spPr>
            <a:ln w="12700" cap="rnd">
              <a:solidFill>
                <a:schemeClr val="accent1">
                  <a:lumMod val="60000"/>
                </a:schemeClr>
              </a:solidFill>
              <a:prstDash val="dash"/>
              <a:round/>
            </a:ln>
            <a:effectLst/>
          </c:spPr>
          <c:marker>
            <c:symbol val="none"/>
          </c:marker>
          <c:cat>
            <c:numRef>
              <c:f>building_reflectance_sens!$X$84:$AB$84</c:f>
              <c:numCache>
                <c:formatCode>0%</c:formatCode>
                <c:ptCount val="5"/>
                <c:pt idx="0">
                  <c:v>0.1</c:v>
                </c:pt>
                <c:pt idx="1">
                  <c:v>0.3</c:v>
                </c:pt>
                <c:pt idx="2">
                  <c:v>0.5</c:v>
                </c:pt>
                <c:pt idx="3">
                  <c:v>0.7</c:v>
                </c:pt>
                <c:pt idx="4">
                  <c:v>0.9</c:v>
                </c:pt>
              </c:numCache>
            </c:numRef>
          </c:cat>
          <c:val>
            <c:numRef>
              <c:f>building_reflectance_sens!$X$88:$AB$88</c:f>
              <c:numCache>
                <c:formatCode>0%</c:formatCode>
                <c:ptCount val="5"/>
                <c:pt idx="0">
                  <c:v>1</c:v>
                </c:pt>
                <c:pt idx="1">
                  <c:v>0.99537161705817501</c:v>
                </c:pt>
                <c:pt idx="2">
                  <c:v>1.0037307677224538</c:v>
                </c:pt>
                <c:pt idx="3">
                  <c:v>0.99965315450746617</c:v>
                </c:pt>
                <c:pt idx="4">
                  <c:v>0.9977446328274443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E2CA-40AB-8AC9-6C8D819EBC5F}"/>
            </c:ext>
          </c:extLst>
        </c:ser>
        <c:ser>
          <c:idx val="4"/>
          <c:order val="4"/>
          <c:tx>
            <c:strRef>
              <c:f>building_reflectance_sens!$W$89</c:f>
              <c:strCache>
                <c:ptCount val="1"/>
                <c:pt idx="0">
                  <c:v>S</c:v>
                </c:pt>
              </c:strCache>
            </c:strRef>
          </c:tx>
          <c:spPr>
            <a:ln w="12700" cap="rnd">
              <a:solidFill>
                <a:schemeClr val="accent3">
                  <a:lumMod val="60000"/>
                </a:schemeClr>
              </a:solidFill>
              <a:prstDash val="lgDash"/>
              <a:round/>
            </a:ln>
            <a:effectLst/>
          </c:spPr>
          <c:marker>
            <c:symbol val="none"/>
          </c:marker>
          <c:cat>
            <c:numRef>
              <c:f>building_reflectance_sens!$X$84:$AB$84</c:f>
              <c:numCache>
                <c:formatCode>0%</c:formatCode>
                <c:ptCount val="5"/>
                <c:pt idx="0">
                  <c:v>0.1</c:v>
                </c:pt>
                <c:pt idx="1">
                  <c:v>0.3</c:v>
                </c:pt>
                <c:pt idx="2">
                  <c:v>0.5</c:v>
                </c:pt>
                <c:pt idx="3">
                  <c:v>0.7</c:v>
                </c:pt>
                <c:pt idx="4">
                  <c:v>0.9</c:v>
                </c:pt>
              </c:numCache>
            </c:numRef>
          </c:cat>
          <c:val>
            <c:numRef>
              <c:f>building_reflectance_sens!$X$89:$AB$89</c:f>
              <c:numCache>
                <c:formatCode>0%</c:formatCode>
                <c:ptCount val="5"/>
                <c:pt idx="0">
                  <c:v>1</c:v>
                </c:pt>
                <c:pt idx="1">
                  <c:v>0.99805590066422811</c:v>
                </c:pt>
                <c:pt idx="2">
                  <c:v>1.0000860650901946</c:v>
                </c:pt>
                <c:pt idx="3">
                  <c:v>0.9995918848948826</c:v>
                </c:pt>
                <c:pt idx="4">
                  <c:v>0.99826204043671085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E2CA-40AB-8AC9-6C8D819EBC5F}"/>
            </c:ext>
          </c:extLst>
        </c:ser>
        <c:ser>
          <c:idx val="5"/>
          <c:order val="5"/>
          <c:tx>
            <c:strRef>
              <c:f>building_reflectance_sens!$W$90</c:f>
              <c:strCache>
                <c:ptCount val="1"/>
                <c:pt idx="0">
                  <c:v>SW</c:v>
                </c:pt>
              </c:strCache>
            </c:strRef>
          </c:tx>
          <c:spPr>
            <a:ln w="12700" cap="rnd">
              <a:solidFill>
                <a:schemeClr val="accent5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building_reflectance_sens!$X$84:$AB$84</c:f>
              <c:numCache>
                <c:formatCode>0%</c:formatCode>
                <c:ptCount val="5"/>
                <c:pt idx="0">
                  <c:v>0.1</c:v>
                </c:pt>
                <c:pt idx="1">
                  <c:v>0.3</c:v>
                </c:pt>
                <c:pt idx="2">
                  <c:v>0.5</c:v>
                </c:pt>
                <c:pt idx="3">
                  <c:v>0.7</c:v>
                </c:pt>
                <c:pt idx="4">
                  <c:v>0.9</c:v>
                </c:pt>
              </c:numCache>
            </c:numRef>
          </c:cat>
          <c:val>
            <c:numRef>
              <c:f>building_reflectance_sens!$X$90:$AB$90</c:f>
              <c:numCache>
                <c:formatCode>0%</c:formatCode>
                <c:ptCount val="5"/>
                <c:pt idx="0">
                  <c:v>1</c:v>
                </c:pt>
                <c:pt idx="1">
                  <c:v>1.0039747100344272</c:v>
                </c:pt>
                <c:pt idx="2">
                  <c:v>1.0083666279823231</c:v>
                </c:pt>
                <c:pt idx="3">
                  <c:v>1.005747388199514</c:v>
                </c:pt>
                <c:pt idx="4">
                  <c:v>1.007356098189002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E2CA-40AB-8AC9-6C8D819EBC5F}"/>
            </c:ext>
          </c:extLst>
        </c:ser>
        <c:ser>
          <c:idx val="6"/>
          <c:order val="6"/>
          <c:tx>
            <c:strRef>
              <c:f>building_reflectance_sens!$W$91</c:f>
              <c:strCache>
                <c:ptCount val="1"/>
                <c:pt idx="0">
                  <c:v>W</c:v>
                </c:pt>
              </c:strCache>
            </c:strRef>
          </c:tx>
          <c:spPr>
            <a:ln w="12700" cap="rnd">
              <a:solidFill>
                <a:schemeClr val="accent1">
                  <a:lumMod val="80000"/>
                  <a:lumOff val="20000"/>
                </a:schemeClr>
              </a:solidFill>
              <a:prstDash val="lgDash"/>
              <a:round/>
            </a:ln>
            <a:effectLst/>
          </c:spPr>
          <c:marker>
            <c:symbol val="none"/>
          </c:marker>
          <c:cat>
            <c:numRef>
              <c:f>building_reflectance_sens!$X$84:$AB$84</c:f>
              <c:numCache>
                <c:formatCode>0%</c:formatCode>
                <c:ptCount val="5"/>
                <c:pt idx="0">
                  <c:v>0.1</c:v>
                </c:pt>
                <c:pt idx="1">
                  <c:v>0.3</c:v>
                </c:pt>
                <c:pt idx="2">
                  <c:v>0.5</c:v>
                </c:pt>
                <c:pt idx="3">
                  <c:v>0.7</c:v>
                </c:pt>
                <c:pt idx="4">
                  <c:v>0.9</c:v>
                </c:pt>
              </c:numCache>
            </c:numRef>
          </c:cat>
          <c:val>
            <c:numRef>
              <c:f>building_reflectance_sens!$X$91:$AB$91</c:f>
              <c:numCache>
                <c:formatCode>0%</c:formatCode>
                <c:ptCount val="5"/>
                <c:pt idx="0">
                  <c:v>1</c:v>
                </c:pt>
                <c:pt idx="1">
                  <c:v>1.0061174412007956</c:v>
                </c:pt>
                <c:pt idx="2">
                  <c:v>1.0063869406056509</c:v>
                </c:pt>
                <c:pt idx="3">
                  <c:v>1.0134368888051313</c:v>
                </c:pt>
                <c:pt idx="4">
                  <c:v>1.010893244060028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E2CA-40AB-8AC9-6C8D819EBC5F}"/>
            </c:ext>
          </c:extLst>
        </c:ser>
        <c:ser>
          <c:idx val="7"/>
          <c:order val="7"/>
          <c:tx>
            <c:strRef>
              <c:f>building_reflectance_sens!$W$92</c:f>
              <c:strCache>
                <c:ptCount val="1"/>
                <c:pt idx="0">
                  <c:v>NW</c:v>
                </c:pt>
              </c:strCache>
            </c:strRef>
          </c:tx>
          <c:spPr>
            <a:ln w="12700" cap="rnd">
              <a:solidFill>
                <a:schemeClr val="accent3">
                  <a:lumMod val="80000"/>
                  <a:lumOff val="20000"/>
                </a:schemeClr>
              </a:solidFill>
              <a:prstDash val="dash"/>
              <a:round/>
            </a:ln>
            <a:effectLst/>
          </c:spPr>
          <c:marker>
            <c:symbol val="none"/>
          </c:marker>
          <c:cat>
            <c:numRef>
              <c:f>building_reflectance_sens!$X$84:$AB$84</c:f>
              <c:numCache>
                <c:formatCode>0%</c:formatCode>
                <c:ptCount val="5"/>
                <c:pt idx="0">
                  <c:v>0.1</c:v>
                </c:pt>
                <c:pt idx="1">
                  <c:v>0.3</c:v>
                </c:pt>
                <c:pt idx="2">
                  <c:v>0.5</c:v>
                </c:pt>
                <c:pt idx="3">
                  <c:v>0.7</c:v>
                </c:pt>
                <c:pt idx="4">
                  <c:v>0.9</c:v>
                </c:pt>
              </c:numCache>
            </c:numRef>
          </c:cat>
          <c:val>
            <c:numRef>
              <c:f>building_reflectance_sens!$X$92:$AB$92</c:f>
              <c:numCache>
                <c:formatCode>0%</c:formatCode>
                <c:ptCount val="5"/>
                <c:pt idx="0">
                  <c:v>1</c:v>
                </c:pt>
                <c:pt idx="1">
                  <c:v>1.0031109715772177</c:v>
                </c:pt>
                <c:pt idx="2">
                  <c:v>0.99924060490660971</c:v>
                </c:pt>
                <c:pt idx="3">
                  <c:v>0.99431727832798533</c:v>
                </c:pt>
                <c:pt idx="4">
                  <c:v>0.99988277793860425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E2CA-40AB-8AC9-6C8D819EBC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dropLines>
          <c:spPr>
            <a:ln w="9525" cap="flat" cmpd="sng" algn="ctr">
              <a:solidFill>
                <a:schemeClr val="tx1">
                  <a:lumMod val="35000"/>
                  <a:lumOff val="65000"/>
                </a:schemeClr>
              </a:solidFill>
              <a:round/>
            </a:ln>
            <a:effectLst/>
          </c:spPr>
        </c:dropLines>
        <c:smooth val="0"/>
        <c:axId val="191111919"/>
        <c:axId val="191131599"/>
      </c:lineChart>
      <c:catAx>
        <c:axId val="191111919"/>
        <c:scaling>
          <c:orientation val="minMax"/>
        </c:scaling>
        <c:delete val="0"/>
        <c:axPos val="b"/>
        <c:numFmt formatCode="0%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noFill/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1131599"/>
        <c:crosses val="autoZero"/>
        <c:auto val="1"/>
        <c:lblAlgn val="ctr"/>
        <c:lblOffset val="100"/>
        <c:noMultiLvlLbl val="0"/>
      </c:catAx>
      <c:valAx>
        <c:axId val="191131599"/>
        <c:scaling>
          <c:orientation val="minMax"/>
          <c:max val="1.1000000000000001"/>
          <c:min val="0.9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7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0%" sourceLinked="1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1111919"/>
        <c:crosses val="autoZero"/>
        <c:crossBetween val="between"/>
        <c:majorUnit val="0.1"/>
        <c:minorUnit val="1.0000000000000002E-2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building_reflectance_sens!$W$96</c:f>
              <c:strCache>
                <c:ptCount val="1"/>
                <c:pt idx="0">
                  <c:v>N</c:v>
                </c:pt>
              </c:strCache>
            </c:strRef>
          </c:tx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building_reflectance_sens!$X$95:$AB$95</c:f>
              <c:numCache>
                <c:formatCode>0%</c:formatCode>
                <c:ptCount val="5"/>
                <c:pt idx="0">
                  <c:v>0.1</c:v>
                </c:pt>
                <c:pt idx="1">
                  <c:v>0.3</c:v>
                </c:pt>
                <c:pt idx="2">
                  <c:v>0.5</c:v>
                </c:pt>
                <c:pt idx="3">
                  <c:v>0.7</c:v>
                </c:pt>
                <c:pt idx="4">
                  <c:v>0.9</c:v>
                </c:pt>
              </c:numCache>
            </c:numRef>
          </c:cat>
          <c:val>
            <c:numRef>
              <c:f>building_reflectance_sens!$X$96:$AB$96</c:f>
              <c:numCache>
                <c:formatCode>0%</c:formatCode>
                <c:ptCount val="5"/>
                <c:pt idx="0">
                  <c:v>1</c:v>
                </c:pt>
                <c:pt idx="1">
                  <c:v>1.0026982217939522</c:v>
                </c:pt>
                <c:pt idx="2">
                  <c:v>1.0057780225034958</c:v>
                </c:pt>
                <c:pt idx="3">
                  <c:v>1.0029445575495872</c:v>
                </c:pt>
                <c:pt idx="4">
                  <c:v>1.0103756861779076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6FF-4CD1-85FF-B48ADE07EE4A}"/>
            </c:ext>
          </c:extLst>
        </c:ser>
        <c:ser>
          <c:idx val="1"/>
          <c:order val="1"/>
          <c:tx>
            <c:strRef>
              <c:f>building_reflectance_sens!$W$97</c:f>
              <c:strCache>
                <c:ptCount val="1"/>
                <c:pt idx="0">
                  <c:v>NE</c:v>
                </c:pt>
              </c:strCache>
            </c:strRef>
          </c:tx>
          <c:spPr>
            <a:ln w="1270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building_reflectance_sens!$X$95:$AB$95</c:f>
              <c:numCache>
                <c:formatCode>0%</c:formatCode>
                <c:ptCount val="5"/>
                <c:pt idx="0">
                  <c:v>0.1</c:v>
                </c:pt>
                <c:pt idx="1">
                  <c:v>0.3</c:v>
                </c:pt>
                <c:pt idx="2">
                  <c:v>0.5</c:v>
                </c:pt>
                <c:pt idx="3">
                  <c:v>0.7</c:v>
                </c:pt>
                <c:pt idx="4">
                  <c:v>0.9</c:v>
                </c:pt>
              </c:numCache>
            </c:numRef>
          </c:cat>
          <c:val>
            <c:numRef>
              <c:f>building_reflectance_sens!$X$97:$AB$97</c:f>
              <c:numCache>
                <c:formatCode>0%</c:formatCode>
                <c:ptCount val="5"/>
                <c:pt idx="0">
                  <c:v>1</c:v>
                </c:pt>
                <c:pt idx="1">
                  <c:v>0.99955702874426855</c:v>
                </c:pt>
                <c:pt idx="2">
                  <c:v>1.0028316516980296</c:v>
                </c:pt>
                <c:pt idx="3">
                  <c:v>1.00490392410052</c:v>
                </c:pt>
                <c:pt idx="4">
                  <c:v>1.0020514455441738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6FF-4CD1-85FF-B48ADE07EE4A}"/>
            </c:ext>
          </c:extLst>
        </c:ser>
        <c:ser>
          <c:idx val="2"/>
          <c:order val="2"/>
          <c:tx>
            <c:strRef>
              <c:f>building_reflectance_sens!$W$98</c:f>
              <c:strCache>
                <c:ptCount val="1"/>
                <c:pt idx="0">
                  <c:v>E</c:v>
                </c:pt>
              </c:strCache>
            </c:strRef>
          </c:tx>
          <c:spPr>
            <a:ln w="12700" cap="rnd">
              <a:solidFill>
                <a:schemeClr val="accent5"/>
              </a:solidFill>
              <a:prstDash val="dashDot"/>
              <a:round/>
            </a:ln>
            <a:effectLst/>
          </c:spPr>
          <c:marker>
            <c:symbol val="none"/>
          </c:marker>
          <c:cat>
            <c:numRef>
              <c:f>building_reflectance_sens!$X$95:$AB$95</c:f>
              <c:numCache>
                <c:formatCode>0%</c:formatCode>
                <c:ptCount val="5"/>
                <c:pt idx="0">
                  <c:v>0.1</c:v>
                </c:pt>
                <c:pt idx="1">
                  <c:v>0.3</c:v>
                </c:pt>
                <c:pt idx="2">
                  <c:v>0.5</c:v>
                </c:pt>
                <c:pt idx="3">
                  <c:v>0.7</c:v>
                </c:pt>
                <c:pt idx="4">
                  <c:v>0.9</c:v>
                </c:pt>
              </c:numCache>
            </c:numRef>
          </c:cat>
          <c:val>
            <c:numRef>
              <c:f>building_reflectance_sens!$X$98:$AB$98</c:f>
              <c:numCache>
                <c:formatCode>0%</c:formatCode>
                <c:ptCount val="5"/>
                <c:pt idx="0">
                  <c:v>1</c:v>
                </c:pt>
                <c:pt idx="1">
                  <c:v>0.9937405501330967</c:v>
                </c:pt>
                <c:pt idx="2">
                  <c:v>0.99447879325643307</c:v>
                </c:pt>
                <c:pt idx="3">
                  <c:v>1.0014140195208519</c:v>
                </c:pt>
                <c:pt idx="4">
                  <c:v>1.0035322094055015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6FF-4CD1-85FF-B48ADE07EE4A}"/>
            </c:ext>
          </c:extLst>
        </c:ser>
        <c:ser>
          <c:idx val="3"/>
          <c:order val="3"/>
          <c:tx>
            <c:strRef>
              <c:f>building_reflectance_sens!$W$99</c:f>
              <c:strCache>
                <c:ptCount val="1"/>
                <c:pt idx="0">
                  <c:v>SE</c:v>
                </c:pt>
              </c:strCache>
            </c:strRef>
          </c:tx>
          <c:spPr>
            <a:ln w="12700" cap="rnd">
              <a:solidFill>
                <a:schemeClr val="accent1">
                  <a:lumMod val="60000"/>
                </a:schemeClr>
              </a:solidFill>
              <a:prstDash val="dash"/>
              <a:round/>
            </a:ln>
            <a:effectLst/>
          </c:spPr>
          <c:marker>
            <c:symbol val="none"/>
          </c:marker>
          <c:cat>
            <c:numRef>
              <c:f>building_reflectance_sens!$X$95:$AB$95</c:f>
              <c:numCache>
                <c:formatCode>0%</c:formatCode>
                <c:ptCount val="5"/>
                <c:pt idx="0">
                  <c:v>0.1</c:v>
                </c:pt>
                <c:pt idx="1">
                  <c:v>0.3</c:v>
                </c:pt>
                <c:pt idx="2">
                  <c:v>0.5</c:v>
                </c:pt>
                <c:pt idx="3">
                  <c:v>0.7</c:v>
                </c:pt>
                <c:pt idx="4">
                  <c:v>0.9</c:v>
                </c:pt>
              </c:numCache>
            </c:numRef>
          </c:cat>
          <c:val>
            <c:numRef>
              <c:f>building_reflectance_sens!$X$99:$AB$99</c:f>
              <c:numCache>
                <c:formatCode>0%</c:formatCode>
                <c:ptCount val="5"/>
                <c:pt idx="0">
                  <c:v>1</c:v>
                </c:pt>
                <c:pt idx="1">
                  <c:v>0.99435090315477692</c:v>
                </c:pt>
                <c:pt idx="2">
                  <c:v>0.99957719363462638</c:v>
                </c:pt>
                <c:pt idx="3">
                  <c:v>1.0037227150344481</c:v>
                </c:pt>
                <c:pt idx="4">
                  <c:v>1.0013485860333755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26FF-4CD1-85FF-B48ADE07EE4A}"/>
            </c:ext>
          </c:extLst>
        </c:ser>
        <c:ser>
          <c:idx val="4"/>
          <c:order val="4"/>
          <c:tx>
            <c:strRef>
              <c:f>building_reflectance_sens!$W$100</c:f>
              <c:strCache>
                <c:ptCount val="1"/>
                <c:pt idx="0">
                  <c:v>S</c:v>
                </c:pt>
              </c:strCache>
            </c:strRef>
          </c:tx>
          <c:spPr>
            <a:ln w="12700" cap="rnd">
              <a:solidFill>
                <a:schemeClr val="accent3">
                  <a:lumMod val="60000"/>
                </a:schemeClr>
              </a:solidFill>
              <a:prstDash val="lgDash"/>
              <a:round/>
            </a:ln>
            <a:effectLst/>
          </c:spPr>
          <c:marker>
            <c:symbol val="none"/>
          </c:marker>
          <c:cat>
            <c:numRef>
              <c:f>building_reflectance_sens!$X$95:$AB$95</c:f>
              <c:numCache>
                <c:formatCode>0%</c:formatCode>
                <c:ptCount val="5"/>
                <c:pt idx="0">
                  <c:v>0.1</c:v>
                </c:pt>
                <c:pt idx="1">
                  <c:v>0.3</c:v>
                </c:pt>
                <c:pt idx="2">
                  <c:v>0.5</c:v>
                </c:pt>
                <c:pt idx="3">
                  <c:v>0.7</c:v>
                </c:pt>
                <c:pt idx="4">
                  <c:v>0.9</c:v>
                </c:pt>
              </c:numCache>
            </c:numRef>
          </c:cat>
          <c:val>
            <c:numRef>
              <c:f>building_reflectance_sens!$X$100:$AB$100</c:f>
              <c:numCache>
                <c:formatCode>0%</c:formatCode>
                <c:ptCount val="5"/>
                <c:pt idx="0">
                  <c:v>1</c:v>
                </c:pt>
                <c:pt idx="1">
                  <c:v>0.99225598633272638</c:v>
                </c:pt>
                <c:pt idx="2">
                  <c:v>0.99410821571474994</c:v>
                </c:pt>
                <c:pt idx="3">
                  <c:v>0.99923441185543027</c:v>
                </c:pt>
                <c:pt idx="4">
                  <c:v>0.99886929265175817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26FF-4CD1-85FF-B48ADE07EE4A}"/>
            </c:ext>
          </c:extLst>
        </c:ser>
        <c:ser>
          <c:idx val="5"/>
          <c:order val="5"/>
          <c:tx>
            <c:strRef>
              <c:f>building_reflectance_sens!$W$101</c:f>
              <c:strCache>
                <c:ptCount val="1"/>
                <c:pt idx="0">
                  <c:v>SW</c:v>
                </c:pt>
              </c:strCache>
            </c:strRef>
          </c:tx>
          <c:spPr>
            <a:ln w="12700" cap="rnd">
              <a:solidFill>
                <a:schemeClr val="accent5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building_reflectance_sens!$X$95:$AB$95</c:f>
              <c:numCache>
                <c:formatCode>0%</c:formatCode>
                <c:ptCount val="5"/>
                <c:pt idx="0">
                  <c:v>0.1</c:v>
                </c:pt>
                <c:pt idx="1">
                  <c:v>0.3</c:v>
                </c:pt>
                <c:pt idx="2">
                  <c:v>0.5</c:v>
                </c:pt>
                <c:pt idx="3">
                  <c:v>0.7</c:v>
                </c:pt>
                <c:pt idx="4">
                  <c:v>0.9</c:v>
                </c:pt>
              </c:numCache>
            </c:numRef>
          </c:cat>
          <c:val>
            <c:numRef>
              <c:f>building_reflectance_sens!$X$101:$AB$101</c:f>
              <c:numCache>
                <c:formatCode>0%</c:formatCode>
                <c:ptCount val="5"/>
                <c:pt idx="0">
                  <c:v>1</c:v>
                </c:pt>
                <c:pt idx="1">
                  <c:v>1.0049425511582812</c:v>
                </c:pt>
                <c:pt idx="2">
                  <c:v>1.0066712753993461</c:v>
                </c:pt>
                <c:pt idx="3">
                  <c:v>1.0044292378240907</c:v>
                </c:pt>
                <c:pt idx="4">
                  <c:v>1.003626904810492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26FF-4CD1-85FF-B48ADE07EE4A}"/>
            </c:ext>
          </c:extLst>
        </c:ser>
        <c:ser>
          <c:idx val="6"/>
          <c:order val="6"/>
          <c:tx>
            <c:strRef>
              <c:f>building_reflectance_sens!$W$102</c:f>
              <c:strCache>
                <c:ptCount val="1"/>
                <c:pt idx="0">
                  <c:v>W</c:v>
                </c:pt>
              </c:strCache>
            </c:strRef>
          </c:tx>
          <c:spPr>
            <a:ln w="12700" cap="rnd">
              <a:solidFill>
                <a:schemeClr val="accent1">
                  <a:lumMod val="80000"/>
                  <a:lumOff val="20000"/>
                </a:schemeClr>
              </a:solidFill>
              <a:prstDash val="lgDash"/>
              <a:round/>
            </a:ln>
            <a:effectLst/>
          </c:spPr>
          <c:marker>
            <c:symbol val="none"/>
          </c:marker>
          <c:cat>
            <c:numRef>
              <c:f>building_reflectance_sens!$X$95:$AB$95</c:f>
              <c:numCache>
                <c:formatCode>0%</c:formatCode>
                <c:ptCount val="5"/>
                <c:pt idx="0">
                  <c:v>0.1</c:v>
                </c:pt>
                <c:pt idx="1">
                  <c:v>0.3</c:v>
                </c:pt>
                <c:pt idx="2">
                  <c:v>0.5</c:v>
                </c:pt>
                <c:pt idx="3">
                  <c:v>0.7</c:v>
                </c:pt>
                <c:pt idx="4">
                  <c:v>0.9</c:v>
                </c:pt>
              </c:numCache>
            </c:numRef>
          </c:cat>
          <c:val>
            <c:numRef>
              <c:f>building_reflectance_sens!$X$102:$AB$102</c:f>
              <c:numCache>
                <c:formatCode>0%</c:formatCode>
                <c:ptCount val="5"/>
                <c:pt idx="0">
                  <c:v>1</c:v>
                </c:pt>
                <c:pt idx="1">
                  <c:v>0.99571464145459287</c:v>
                </c:pt>
                <c:pt idx="2">
                  <c:v>0.99658569492411064</c:v>
                </c:pt>
                <c:pt idx="3">
                  <c:v>0.99785017676211007</c:v>
                </c:pt>
                <c:pt idx="4">
                  <c:v>0.99998928405222032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26FF-4CD1-85FF-B48ADE07EE4A}"/>
            </c:ext>
          </c:extLst>
        </c:ser>
        <c:ser>
          <c:idx val="7"/>
          <c:order val="7"/>
          <c:tx>
            <c:strRef>
              <c:f>building_reflectance_sens!$W$103</c:f>
              <c:strCache>
                <c:ptCount val="1"/>
                <c:pt idx="0">
                  <c:v>NW</c:v>
                </c:pt>
              </c:strCache>
            </c:strRef>
          </c:tx>
          <c:spPr>
            <a:ln w="12700" cap="rnd">
              <a:solidFill>
                <a:schemeClr val="accent3">
                  <a:lumMod val="80000"/>
                  <a:lumOff val="20000"/>
                </a:schemeClr>
              </a:solidFill>
              <a:prstDash val="dash"/>
              <a:round/>
            </a:ln>
            <a:effectLst/>
          </c:spPr>
          <c:marker>
            <c:symbol val="none"/>
          </c:marker>
          <c:cat>
            <c:numRef>
              <c:f>building_reflectance_sens!$X$95:$AB$95</c:f>
              <c:numCache>
                <c:formatCode>0%</c:formatCode>
                <c:ptCount val="5"/>
                <c:pt idx="0">
                  <c:v>0.1</c:v>
                </c:pt>
                <c:pt idx="1">
                  <c:v>0.3</c:v>
                </c:pt>
                <c:pt idx="2">
                  <c:v>0.5</c:v>
                </c:pt>
                <c:pt idx="3">
                  <c:v>0.7</c:v>
                </c:pt>
                <c:pt idx="4">
                  <c:v>0.9</c:v>
                </c:pt>
              </c:numCache>
            </c:numRef>
          </c:cat>
          <c:val>
            <c:numRef>
              <c:f>building_reflectance_sens!$X$103:$AB$103</c:f>
              <c:numCache>
                <c:formatCode>0%</c:formatCode>
                <c:ptCount val="5"/>
                <c:pt idx="0">
                  <c:v>1</c:v>
                </c:pt>
                <c:pt idx="1">
                  <c:v>1.0001593375566138</c:v>
                </c:pt>
                <c:pt idx="2">
                  <c:v>0.99635878608832817</c:v>
                </c:pt>
                <c:pt idx="3">
                  <c:v>1.0000641358718445</c:v>
                </c:pt>
                <c:pt idx="4">
                  <c:v>0.9960290876221275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26FF-4CD1-85FF-B48ADE07EE4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dropLines>
          <c:spPr>
            <a:ln w="9525" cap="flat" cmpd="sng" algn="ctr">
              <a:solidFill>
                <a:schemeClr val="tx1">
                  <a:lumMod val="35000"/>
                  <a:lumOff val="65000"/>
                </a:schemeClr>
              </a:solidFill>
              <a:round/>
            </a:ln>
            <a:effectLst/>
          </c:spPr>
        </c:dropLines>
        <c:smooth val="0"/>
        <c:axId val="191127759"/>
        <c:axId val="191118639"/>
      </c:lineChart>
      <c:catAx>
        <c:axId val="191127759"/>
        <c:scaling>
          <c:orientation val="minMax"/>
        </c:scaling>
        <c:delete val="0"/>
        <c:axPos val="b"/>
        <c:numFmt formatCode="0%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noFill/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1118639"/>
        <c:crosses val="autoZero"/>
        <c:auto val="1"/>
        <c:lblAlgn val="ctr"/>
        <c:lblOffset val="100"/>
        <c:noMultiLvlLbl val="0"/>
      </c:catAx>
      <c:valAx>
        <c:axId val="191118639"/>
        <c:scaling>
          <c:orientation val="minMax"/>
          <c:max val="1.1000000000000001"/>
          <c:min val="0.9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0%" sourceLinked="1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1127759"/>
        <c:crosses val="autoZero"/>
        <c:crossBetween val="between"/>
        <c:majorUnit val="0.1"/>
        <c:minorUnit val="1.0000000000000002E-2"/>
      </c:valAx>
      <c:spPr>
        <a:noFill/>
        <a:ln>
          <a:solidFill>
            <a:schemeClr val="bg1">
              <a:lumMod val="75000"/>
            </a:schemeClr>
          </a:solidFill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900707320384245"/>
          <c:y val="6.8236549071750099E-2"/>
          <c:w val="0.85669845635605169"/>
          <c:h val="0.65222786064269878"/>
        </c:manualLayout>
      </c:layout>
      <c:lineChart>
        <c:grouping val="standard"/>
        <c:varyColors val="0"/>
        <c:ser>
          <c:idx val="0"/>
          <c:order val="0"/>
          <c:tx>
            <c:strRef>
              <c:f>ground_reflectance_sens!$P$74</c:f>
              <c:strCache>
                <c:ptCount val="1"/>
                <c:pt idx="0">
                  <c:v>N</c:v>
                </c:pt>
              </c:strCache>
            </c:strRef>
          </c:tx>
          <c:spPr>
            <a:ln w="127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ground_reflectance_sens!$Q$73:$U$73</c:f>
              <c:numCache>
                <c:formatCode>0%</c:formatCode>
                <c:ptCount val="5"/>
                <c:pt idx="0">
                  <c:v>0.1</c:v>
                </c:pt>
                <c:pt idx="1">
                  <c:v>0.3</c:v>
                </c:pt>
                <c:pt idx="2">
                  <c:v>0.5</c:v>
                </c:pt>
                <c:pt idx="3">
                  <c:v>0.7</c:v>
                </c:pt>
                <c:pt idx="4">
                  <c:v>0.9</c:v>
                </c:pt>
              </c:numCache>
            </c:numRef>
          </c:cat>
          <c:val>
            <c:numRef>
              <c:f>ground_reflectance_sens!$Q$74:$U$74</c:f>
              <c:numCache>
                <c:formatCode>0%</c:formatCode>
                <c:ptCount val="5"/>
                <c:pt idx="0">
                  <c:v>1</c:v>
                </c:pt>
                <c:pt idx="1">
                  <c:v>1.2980868141309239</c:v>
                </c:pt>
                <c:pt idx="2">
                  <c:v>1.5957991392925057</c:v>
                </c:pt>
                <c:pt idx="3">
                  <c:v>1.9077943247088691</c:v>
                </c:pt>
                <c:pt idx="4">
                  <c:v>2.2285370386883074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656-4EDF-A1BB-E6508F8D4287}"/>
            </c:ext>
          </c:extLst>
        </c:ser>
        <c:ser>
          <c:idx val="1"/>
          <c:order val="1"/>
          <c:tx>
            <c:strRef>
              <c:f>ground_reflectance_sens!$P$75</c:f>
              <c:strCache>
                <c:ptCount val="1"/>
                <c:pt idx="0">
                  <c:v>NE</c:v>
                </c:pt>
              </c:strCache>
            </c:strRef>
          </c:tx>
          <c:spPr>
            <a:ln w="12700" cap="rnd">
              <a:solidFill>
                <a:schemeClr val="bg2">
                  <a:lumMod val="5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ground_reflectance_sens!$Q$73:$U$73</c:f>
              <c:numCache>
                <c:formatCode>0%</c:formatCode>
                <c:ptCount val="5"/>
                <c:pt idx="0">
                  <c:v>0.1</c:v>
                </c:pt>
                <c:pt idx="1">
                  <c:v>0.3</c:v>
                </c:pt>
                <c:pt idx="2">
                  <c:v>0.5</c:v>
                </c:pt>
                <c:pt idx="3">
                  <c:v>0.7</c:v>
                </c:pt>
                <c:pt idx="4">
                  <c:v>0.9</c:v>
                </c:pt>
              </c:numCache>
            </c:numRef>
          </c:cat>
          <c:val>
            <c:numRef>
              <c:f>ground_reflectance_sens!$Q$75:$U$75</c:f>
              <c:numCache>
                <c:formatCode>0%</c:formatCode>
                <c:ptCount val="5"/>
                <c:pt idx="0">
                  <c:v>1</c:v>
                </c:pt>
                <c:pt idx="1">
                  <c:v>1.295749279538905</c:v>
                </c:pt>
                <c:pt idx="2">
                  <c:v>1.5946377109921781</c:v>
                </c:pt>
                <c:pt idx="3">
                  <c:v>1.904281597365171</c:v>
                </c:pt>
                <c:pt idx="4">
                  <c:v>2.2175792507204615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656-4EDF-A1BB-E6508F8D4287}"/>
            </c:ext>
          </c:extLst>
        </c:ser>
        <c:ser>
          <c:idx val="2"/>
          <c:order val="2"/>
          <c:tx>
            <c:strRef>
              <c:f>ground_reflectance_sens!$P$76</c:f>
              <c:strCache>
                <c:ptCount val="1"/>
                <c:pt idx="0">
                  <c:v>E</c:v>
                </c:pt>
              </c:strCache>
            </c:strRef>
          </c:tx>
          <c:spPr>
            <a:ln w="12700" cap="rnd">
              <a:solidFill>
                <a:schemeClr val="accent4">
                  <a:lumMod val="60000"/>
                  <a:lumOff val="40000"/>
                </a:schemeClr>
              </a:solidFill>
              <a:prstDash val="dashDot"/>
              <a:round/>
            </a:ln>
            <a:effectLst/>
          </c:spPr>
          <c:marker>
            <c:symbol val="none"/>
          </c:marker>
          <c:cat>
            <c:numRef>
              <c:f>ground_reflectance_sens!$Q$73:$U$73</c:f>
              <c:numCache>
                <c:formatCode>0%</c:formatCode>
                <c:ptCount val="5"/>
                <c:pt idx="0">
                  <c:v>0.1</c:v>
                </c:pt>
                <c:pt idx="1">
                  <c:v>0.3</c:v>
                </c:pt>
                <c:pt idx="2">
                  <c:v>0.5</c:v>
                </c:pt>
                <c:pt idx="3">
                  <c:v>0.7</c:v>
                </c:pt>
                <c:pt idx="4">
                  <c:v>0.9</c:v>
                </c:pt>
              </c:numCache>
            </c:numRef>
          </c:cat>
          <c:val>
            <c:numRef>
              <c:f>ground_reflectance_sens!$Q$76:$U$76</c:f>
              <c:numCache>
                <c:formatCode>0%</c:formatCode>
                <c:ptCount val="5"/>
                <c:pt idx="0">
                  <c:v>1</c:v>
                </c:pt>
                <c:pt idx="1">
                  <c:v>1.2596034268343237</c:v>
                </c:pt>
                <c:pt idx="2">
                  <c:v>1.5186195937543181</c:v>
                </c:pt>
                <c:pt idx="3">
                  <c:v>1.783508359817604</c:v>
                </c:pt>
                <c:pt idx="4">
                  <c:v>2.0561696835705403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7656-4EDF-A1BB-E6508F8D4287}"/>
            </c:ext>
          </c:extLst>
        </c:ser>
        <c:ser>
          <c:idx val="3"/>
          <c:order val="3"/>
          <c:tx>
            <c:strRef>
              <c:f>ground_reflectance_sens!$P$77</c:f>
              <c:strCache>
                <c:ptCount val="1"/>
                <c:pt idx="0">
                  <c:v>SE</c:v>
                </c:pt>
              </c:strCache>
            </c:strRef>
          </c:tx>
          <c:spPr>
            <a:ln w="12700" cap="rnd">
              <a:solidFill>
                <a:schemeClr val="accent2">
                  <a:lumMod val="75000"/>
                </a:schemeClr>
              </a:solidFill>
              <a:prstDash val="dash"/>
              <a:round/>
            </a:ln>
            <a:effectLst/>
          </c:spPr>
          <c:marker>
            <c:symbol val="none"/>
          </c:marker>
          <c:cat>
            <c:numRef>
              <c:f>ground_reflectance_sens!$Q$73:$U$73</c:f>
              <c:numCache>
                <c:formatCode>0%</c:formatCode>
                <c:ptCount val="5"/>
                <c:pt idx="0">
                  <c:v>0.1</c:v>
                </c:pt>
                <c:pt idx="1">
                  <c:v>0.3</c:v>
                </c:pt>
                <c:pt idx="2">
                  <c:v>0.5</c:v>
                </c:pt>
                <c:pt idx="3">
                  <c:v>0.7</c:v>
                </c:pt>
                <c:pt idx="4">
                  <c:v>0.9</c:v>
                </c:pt>
              </c:numCache>
            </c:numRef>
          </c:cat>
          <c:val>
            <c:numRef>
              <c:f>ground_reflectance_sens!$Q$77:$U$77</c:f>
              <c:numCache>
                <c:formatCode>0%</c:formatCode>
                <c:ptCount val="5"/>
                <c:pt idx="0">
                  <c:v>1</c:v>
                </c:pt>
                <c:pt idx="1">
                  <c:v>1.1828705564577069</c:v>
                </c:pt>
                <c:pt idx="2">
                  <c:v>1.3661109056706913</c:v>
                </c:pt>
                <c:pt idx="3">
                  <c:v>1.5557341993986848</c:v>
                </c:pt>
                <c:pt idx="4">
                  <c:v>1.7470295994983682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7656-4EDF-A1BB-E6508F8D4287}"/>
            </c:ext>
          </c:extLst>
        </c:ser>
        <c:ser>
          <c:idx val="4"/>
          <c:order val="4"/>
          <c:tx>
            <c:strRef>
              <c:f>ground_reflectance_sens!$P$78</c:f>
              <c:strCache>
                <c:ptCount val="1"/>
                <c:pt idx="0">
                  <c:v>S</c:v>
                </c:pt>
              </c:strCache>
            </c:strRef>
          </c:tx>
          <c:spPr>
            <a:ln w="12700" cap="rnd">
              <a:solidFill>
                <a:schemeClr val="bg2">
                  <a:lumMod val="50000"/>
                </a:schemeClr>
              </a:solidFill>
              <a:prstDash val="lgDash"/>
              <a:round/>
            </a:ln>
            <a:effectLst/>
          </c:spPr>
          <c:marker>
            <c:symbol val="none"/>
          </c:marker>
          <c:cat>
            <c:numRef>
              <c:f>ground_reflectance_sens!$Q$73:$U$73</c:f>
              <c:numCache>
                <c:formatCode>0%</c:formatCode>
                <c:ptCount val="5"/>
                <c:pt idx="0">
                  <c:v>0.1</c:v>
                </c:pt>
                <c:pt idx="1">
                  <c:v>0.3</c:v>
                </c:pt>
                <c:pt idx="2">
                  <c:v>0.5</c:v>
                </c:pt>
                <c:pt idx="3">
                  <c:v>0.7</c:v>
                </c:pt>
                <c:pt idx="4">
                  <c:v>0.9</c:v>
                </c:pt>
              </c:numCache>
            </c:numRef>
          </c:cat>
          <c:val>
            <c:numRef>
              <c:f>ground_reflectance_sens!$Q$78:$U$78</c:f>
              <c:numCache>
                <c:formatCode>0%</c:formatCode>
                <c:ptCount val="5"/>
                <c:pt idx="0">
                  <c:v>1</c:v>
                </c:pt>
                <c:pt idx="1">
                  <c:v>1.2646091232830252</c:v>
                </c:pt>
                <c:pt idx="2">
                  <c:v>1.5354926233678143</c:v>
                </c:pt>
                <c:pt idx="3">
                  <c:v>1.8061387146006447</c:v>
                </c:pt>
                <c:pt idx="4">
                  <c:v>2.089469221638121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7656-4EDF-A1BB-E6508F8D4287}"/>
            </c:ext>
          </c:extLst>
        </c:ser>
        <c:ser>
          <c:idx val="5"/>
          <c:order val="5"/>
          <c:tx>
            <c:strRef>
              <c:f>ground_reflectance_sens!$P$79</c:f>
              <c:strCache>
                <c:ptCount val="1"/>
                <c:pt idx="0">
                  <c:v>SW</c:v>
                </c:pt>
              </c:strCache>
            </c:strRef>
          </c:tx>
          <c:spPr>
            <a:ln w="12700" cap="rnd">
              <a:solidFill>
                <a:schemeClr val="accent4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ground_reflectance_sens!$Q$73:$U$73</c:f>
              <c:numCache>
                <c:formatCode>0%</c:formatCode>
                <c:ptCount val="5"/>
                <c:pt idx="0">
                  <c:v>0.1</c:v>
                </c:pt>
                <c:pt idx="1">
                  <c:v>0.3</c:v>
                </c:pt>
                <c:pt idx="2">
                  <c:v>0.5</c:v>
                </c:pt>
                <c:pt idx="3">
                  <c:v>0.7</c:v>
                </c:pt>
                <c:pt idx="4">
                  <c:v>0.9</c:v>
                </c:pt>
              </c:numCache>
            </c:numRef>
          </c:cat>
          <c:val>
            <c:numRef>
              <c:f>ground_reflectance_sens!$Q$79:$U$79</c:f>
              <c:numCache>
                <c:formatCode>0%</c:formatCode>
                <c:ptCount val="5"/>
                <c:pt idx="0">
                  <c:v>1</c:v>
                </c:pt>
                <c:pt idx="1">
                  <c:v>1.1843756243756243</c:v>
                </c:pt>
                <c:pt idx="2">
                  <c:v>1.3747852147852149</c:v>
                </c:pt>
                <c:pt idx="3">
                  <c:v>1.5667532467532466</c:v>
                </c:pt>
                <c:pt idx="4">
                  <c:v>1.7654545454545452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7656-4EDF-A1BB-E6508F8D4287}"/>
            </c:ext>
          </c:extLst>
        </c:ser>
        <c:ser>
          <c:idx val="6"/>
          <c:order val="6"/>
          <c:tx>
            <c:strRef>
              <c:f>ground_reflectance_sens!$P$80</c:f>
              <c:strCache>
                <c:ptCount val="1"/>
                <c:pt idx="0">
                  <c:v>W</c:v>
                </c:pt>
              </c:strCache>
            </c:strRef>
          </c:tx>
          <c:spPr>
            <a:ln w="12700" cap="rnd">
              <a:solidFill>
                <a:schemeClr val="accent2"/>
              </a:solidFill>
              <a:prstDash val="lgDash"/>
              <a:round/>
            </a:ln>
            <a:effectLst/>
          </c:spPr>
          <c:marker>
            <c:symbol val="none"/>
          </c:marker>
          <c:cat>
            <c:numRef>
              <c:f>ground_reflectance_sens!$Q$73:$U$73</c:f>
              <c:numCache>
                <c:formatCode>0%</c:formatCode>
                <c:ptCount val="5"/>
                <c:pt idx="0">
                  <c:v>0.1</c:v>
                </c:pt>
                <c:pt idx="1">
                  <c:v>0.3</c:v>
                </c:pt>
                <c:pt idx="2">
                  <c:v>0.5</c:v>
                </c:pt>
                <c:pt idx="3">
                  <c:v>0.7</c:v>
                </c:pt>
                <c:pt idx="4">
                  <c:v>0.9</c:v>
                </c:pt>
              </c:numCache>
            </c:numRef>
          </c:cat>
          <c:val>
            <c:numRef>
              <c:f>ground_reflectance_sens!$Q$80:$U$80</c:f>
              <c:numCache>
                <c:formatCode>0%</c:formatCode>
                <c:ptCount val="5"/>
                <c:pt idx="0">
                  <c:v>1</c:v>
                </c:pt>
                <c:pt idx="1">
                  <c:v>1.1712701029090746</c:v>
                </c:pt>
                <c:pt idx="2">
                  <c:v>1.3451908941061166</c:v>
                </c:pt>
                <c:pt idx="3">
                  <c:v>1.521183231612242</c:v>
                </c:pt>
                <c:pt idx="4">
                  <c:v>1.7031229117476721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7656-4EDF-A1BB-E6508F8D4287}"/>
            </c:ext>
          </c:extLst>
        </c:ser>
        <c:ser>
          <c:idx val="7"/>
          <c:order val="7"/>
          <c:tx>
            <c:strRef>
              <c:f>ground_reflectance_sens!$P$81</c:f>
              <c:strCache>
                <c:ptCount val="1"/>
                <c:pt idx="0">
                  <c:v>NW</c:v>
                </c:pt>
              </c:strCache>
            </c:strRef>
          </c:tx>
          <c:spPr>
            <a:ln w="12700" cap="rnd">
              <a:solidFill>
                <a:schemeClr val="accent4">
                  <a:lumMod val="60000"/>
                  <a:lumOff val="40000"/>
                </a:schemeClr>
              </a:solidFill>
              <a:prstDash val="dash"/>
              <a:round/>
            </a:ln>
            <a:effectLst/>
          </c:spPr>
          <c:marker>
            <c:symbol val="none"/>
          </c:marker>
          <c:cat>
            <c:numRef>
              <c:f>ground_reflectance_sens!$Q$73:$U$73</c:f>
              <c:numCache>
                <c:formatCode>0%</c:formatCode>
                <c:ptCount val="5"/>
                <c:pt idx="0">
                  <c:v>0.1</c:v>
                </c:pt>
                <c:pt idx="1">
                  <c:v>0.3</c:v>
                </c:pt>
                <c:pt idx="2">
                  <c:v>0.5</c:v>
                </c:pt>
                <c:pt idx="3">
                  <c:v>0.7</c:v>
                </c:pt>
                <c:pt idx="4">
                  <c:v>0.9</c:v>
                </c:pt>
              </c:numCache>
            </c:numRef>
          </c:cat>
          <c:val>
            <c:numRef>
              <c:f>ground_reflectance_sens!$Q$81:$U$81</c:f>
              <c:numCache>
                <c:formatCode>0%</c:formatCode>
                <c:ptCount val="5"/>
                <c:pt idx="0">
                  <c:v>1</c:v>
                </c:pt>
                <c:pt idx="1">
                  <c:v>1.2244364902776435</c:v>
                </c:pt>
                <c:pt idx="2">
                  <c:v>1.4618361226661507</c:v>
                </c:pt>
                <c:pt idx="3">
                  <c:v>1.7002515236528972</c:v>
                </c:pt>
                <c:pt idx="4">
                  <c:v>1.9466963335590597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7656-4EDF-A1BB-E6508F8D428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dropLines>
          <c:spPr>
            <a:ln w="9525" cap="flat" cmpd="sng" algn="ctr">
              <a:solidFill>
                <a:schemeClr val="tx1">
                  <a:lumMod val="35000"/>
                  <a:lumOff val="65000"/>
                </a:schemeClr>
              </a:solidFill>
              <a:round/>
            </a:ln>
            <a:effectLst/>
          </c:spPr>
        </c:dropLines>
        <c:smooth val="0"/>
        <c:axId val="1921484735"/>
        <c:axId val="1921485215"/>
      </c:lineChart>
      <c:catAx>
        <c:axId val="1921484735"/>
        <c:scaling>
          <c:orientation val="minMax"/>
        </c:scaling>
        <c:delete val="0"/>
        <c:axPos val="b"/>
        <c:numFmt formatCode="0%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noFill/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21485215"/>
        <c:crosses val="autoZero"/>
        <c:auto val="1"/>
        <c:lblAlgn val="ctr"/>
        <c:lblOffset val="100"/>
        <c:noMultiLvlLbl val="0"/>
      </c:catAx>
      <c:valAx>
        <c:axId val="1921485215"/>
        <c:scaling>
          <c:orientation val="minMax"/>
          <c:min val="0.8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21484735"/>
        <c:crosses val="autoZero"/>
        <c:crossBetween val="between"/>
        <c:majorUnit val="0.2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903276863847833"/>
          <c:y val="7.2632933101565642E-2"/>
          <c:w val="0.85666467693844428"/>
          <c:h val="0.64841799967043523"/>
        </c:manualLayout>
      </c:layout>
      <c:lineChart>
        <c:grouping val="standard"/>
        <c:varyColors val="0"/>
        <c:ser>
          <c:idx val="0"/>
          <c:order val="0"/>
          <c:tx>
            <c:strRef>
              <c:f>ground_reflectance_sens!$P$85</c:f>
              <c:strCache>
                <c:ptCount val="1"/>
                <c:pt idx="0">
                  <c:v>N</c:v>
                </c:pt>
              </c:strCache>
            </c:strRef>
          </c:tx>
          <c:spPr>
            <a:ln w="127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ground_reflectance_sens!$Q$84:$U$84</c:f>
              <c:numCache>
                <c:formatCode>0%</c:formatCode>
                <c:ptCount val="5"/>
                <c:pt idx="0">
                  <c:v>0.1</c:v>
                </c:pt>
                <c:pt idx="1">
                  <c:v>0.3</c:v>
                </c:pt>
                <c:pt idx="2">
                  <c:v>0.5</c:v>
                </c:pt>
                <c:pt idx="3">
                  <c:v>0.7</c:v>
                </c:pt>
                <c:pt idx="4">
                  <c:v>0.9</c:v>
                </c:pt>
              </c:numCache>
            </c:numRef>
          </c:cat>
          <c:val>
            <c:numRef>
              <c:f>ground_reflectance_sens!$Q$85:$U$85</c:f>
              <c:numCache>
                <c:formatCode>0%</c:formatCode>
                <c:ptCount val="5"/>
                <c:pt idx="0">
                  <c:v>1</c:v>
                </c:pt>
                <c:pt idx="1">
                  <c:v>1.0283174287401697</c:v>
                </c:pt>
                <c:pt idx="2">
                  <c:v>1.0561064312579651</c:v>
                </c:pt>
                <c:pt idx="3">
                  <c:v>1.0875944173323802</c:v>
                </c:pt>
                <c:pt idx="4">
                  <c:v>1.1157253426999472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86D-4B29-BE6F-19B18BB4A87A}"/>
            </c:ext>
          </c:extLst>
        </c:ser>
        <c:ser>
          <c:idx val="1"/>
          <c:order val="1"/>
          <c:tx>
            <c:strRef>
              <c:f>ground_reflectance_sens!$P$86</c:f>
              <c:strCache>
                <c:ptCount val="1"/>
                <c:pt idx="0">
                  <c:v>NE</c:v>
                </c:pt>
              </c:strCache>
            </c:strRef>
          </c:tx>
          <c:spPr>
            <a:ln w="1270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ground_reflectance_sens!$Q$84:$U$84</c:f>
              <c:numCache>
                <c:formatCode>0%</c:formatCode>
                <c:ptCount val="5"/>
                <c:pt idx="0">
                  <c:v>0.1</c:v>
                </c:pt>
                <c:pt idx="1">
                  <c:v>0.3</c:v>
                </c:pt>
                <c:pt idx="2">
                  <c:v>0.5</c:v>
                </c:pt>
                <c:pt idx="3">
                  <c:v>0.7</c:v>
                </c:pt>
                <c:pt idx="4">
                  <c:v>0.9</c:v>
                </c:pt>
              </c:numCache>
            </c:numRef>
          </c:cat>
          <c:val>
            <c:numRef>
              <c:f>ground_reflectance_sens!$Q$86:$U$86</c:f>
              <c:numCache>
                <c:formatCode>0%</c:formatCode>
                <c:ptCount val="5"/>
                <c:pt idx="0">
                  <c:v>1</c:v>
                </c:pt>
                <c:pt idx="1">
                  <c:v>1.0800915331807779</c:v>
                </c:pt>
                <c:pt idx="2">
                  <c:v>1.1575839760431674</c:v>
                </c:pt>
                <c:pt idx="3">
                  <c:v>1.2353589287227731</c:v>
                </c:pt>
                <c:pt idx="4">
                  <c:v>1.3140379128174704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86D-4B29-BE6F-19B18BB4A87A}"/>
            </c:ext>
          </c:extLst>
        </c:ser>
        <c:ser>
          <c:idx val="2"/>
          <c:order val="2"/>
          <c:tx>
            <c:strRef>
              <c:f>ground_reflectance_sens!$P$87</c:f>
              <c:strCache>
                <c:ptCount val="1"/>
                <c:pt idx="0">
                  <c:v>E</c:v>
                </c:pt>
              </c:strCache>
            </c:strRef>
          </c:tx>
          <c:spPr>
            <a:ln w="12700" cap="rnd">
              <a:solidFill>
                <a:schemeClr val="accent4">
                  <a:lumMod val="60000"/>
                  <a:lumOff val="40000"/>
                </a:schemeClr>
              </a:solidFill>
              <a:prstDash val="dashDot"/>
              <a:round/>
            </a:ln>
            <a:effectLst/>
          </c:spPr>
          <c:marker>
            <c:symbol val="none"/>
          </c:marker>
          <c:cat>
            <c:numRef>
              <c:f>ground_reflectance_sens!$Q$84:$U$84</c:f>
              <c:numCache>
                <c:formatCode>0%</c:formatCode>
                <c:ptCount val="5"/>
                <c:pt idx="0">
                  <c:v>0.1</c:v>
                </c:pt>
                <c:pt idx="1">
                  <c:v>0.3</c:v>
                </c:pt>
                <c:pt idx="2">
                  <c:v>0.5</c:v>
                </c:pt>
                <c:pt idx="3">
                  <c:v>0.7</c:v>
                </c:pt>
                <c:pt idx="4">
                  <c:v>0.9</c:v>
                </c:pt>
              </c:numCache>
            </c:numRef>
          </c:cat>
          <c:val>
            <c:numRef>
              <c:f>ground_reflectance_sens!$Q$87:$U$87</c:f>
              <c:numCache>
                <c:formatCode>0%</c:formatCode>
                <c:ptCount val="5"/>
                <c:pt idx="0">
                  <c:v>1</c:v>
                </c:pt>
                <c:pt idx="1">
                  <c:v>1.0815776445349028</c:v>
                </c:pt>
                <c:pt idx="2">
                  <c:v>1.1625776995434292</c:v>
                </c:pt>
                <c:pt idx="3">
                  <c:v>1.2420650200781118</c:v>
                </c:pt>
                <c:pt idx="4">
                  <c:v>1.327685791297651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686D-4B29-BE6F-19B18BB4A87A}"/>
            </c:ext>
          </c:extLst>
        </c:ser>
        <c:ser>
          <c:idx val="3"/>
          <c:order val="3"/>
          <c:tx>
            <c:strRef>
              <c:f>ground_reflectance_sens!$P$88</c:f>
              <c:strCache>
                <c:ptCount val="1"/>
                <c:pt idx="0">
                  <c:v>SE</c:v>
                </c:pt>
              </c:strCache>
            </c:strRef>
          </c:tx>
          <c:spPr>
            <a:ln w="12700" cap="rnd">
              <a:solidFill>
                <a:schemeClr val="accent2">
                  <a:lumMod val="75000"/>
                </a:schemeClr>
              </a:solidFill>
              <a:prstDash val="dash"/>
              <a:round/>
            </a:ln>
            <a:effectLst/>
          </c:spPr>
          <c:marker>
            <c:symbol val="none"/>
          </c:marker>
          <c:cat>
            <c:numRef>
              <c:f>ground_reflectance_sens!$Q$84:$U$84</c:f>
              <c:numCache>
                <c:formatCode>0%</c:formatCode>
                <c:ptCount val="5"/>
                <c:pt idx="0">
                  <c:v>0.1</c:v>
                </c:pt>
                <c:pt idx="1">
                  <c:v>0.3</c:v>
                </c:pt>
                <c:pt idx="2">
                  <c:v>0.5</c:v>
                </c:pt>
                <c:pt idx="3">
                  <c:v>0.7</c:v>
                </c:pt>
                <c:pt idx="4">
                  <c:v>0.9</c:v>
                </c:pt>
              </c:numCache>
            </c:numRef>
          </c:cat>
          <c:val>
            <c:numRef>
              <c:f>ground_reflectance_sens!$Q$88:$U$88</c:f>
              <c:numCache>
                <c:formatCode>0%</c:formatCode>
                <c:ptCount val="5"/>
                <c:pt idx="0">
                  <c:v>1</c:v>
                </c:pt>
                <c:pt idx="1">
                  <c:v>1.0383836679601821</c:v>
                </c:pt>
                <c:pt idx="2">
                  <c:v>1.0797199257634553</c:v>
                </c:pt>
                <c:pt idx="3">
                  <c:v>1.1189471908216635</c:v>
                </c:pt>
                <c:pt idx="4">
                  <c:v>1.1604521680445419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686D-4B29-BE6F-19B18BB4A87A}"/>
            </c:ext>
          </c:extLst>
        </c:ser>
        <c:ser>
          <c:idx val="4"/>
          <c:order val="4"/>
          <c:tx>
            <c:strRef>
              <c:f>ground_reflectance_sens!$P$89</c:f>
              <c:strCache>
                <c:ptCount val="1"/>
                <c:pt idx="0">
                  <c:v>S</c:v>
                </c:pt>
              </c:strCache>
            </c:strRef>
          </c:tx>
          <c:spPr>
            <a:ln w="12700" cap="rnd">
              <a:solidFill>
                <a:schemeClr val="accent3">
                  <a:lumMod val="60000"/>
                </a:schemeClr>
              </a:solidFill>
              <a:prstDash val="lgDash"/>
              <a:round/>
            </a:ln>
            <a:effectLst/>
          </c:spPr>
          <c:marker>
            <c:symbol val="none"/>
          </c:marker>
          <c:cat>
            <c:numRef>
              <c:f>ground_reflectance_sens!$Q$84:$U$84</c:f>
              <c:numCache>
                <c:formatCode>0%</c:formatCode>
                <c:ptCount val="5"/>
                <c:pt idx="0">
                  <c:v>0.1</c:v>
                </c:pt>
                <c:pt idx="1">
                  <c:v>0.3</c:v>
                </c:pt>
                <c:pt idx="2">
                  <c:v>0.5</c:v>
                </c:pt>
                <c:pt idx="3">
                  <c:v>0.7</c:v>
                </c:pt>
                <c:pt idx="4">
                  <c:v>0.9</c:v>
                </c:pt>
              </c:numCache>
            </c:numRef>
          </c:cat>
          <c:val>
            <c:numRef>
              <c:f>ground_reflectance_sens!$Q$89:$U$89</c:f>
              <c:numCache>
                <c:formatCode>0%</c:formatCode>
                <c:ptCount val="5"/>
                <c:pt idx="0">
                  <c:v>1</c:v>
                </c:pt>
                <c:pt idx="1">
                  <c:v>1.0122454894572857</c:v>
                </c:pt>
                <c:pt idx="2">
                  <c:v>1.0240562278095791</c:v>
                </c:pt>
                <c:pt idx="3">
                  <c:v>1.0375335120643432</c:v>
                </c:pt>
                <c:pt idx="4">
                  <c:v>1.0503586696616187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686D-4B29-BE6F-19B18BB4A87A}"/>
            </c:ext>
          </c:extLst>
        </c:ser>
        <c:ser>
          <c:idx val="5"/>
          <c:order val="5"/>
          <c:tx>
            <c:strRef>
              <c:f>ground_reflectance_sens!$P$90</c:f>
              <c:strCache>
                <c:ptCount val="1"/>
                <c:pt idx="0">
                  <c:v>SW</c:v>
                </c:pt>
              </c:strCache>
            </c:strRef>
          </c:tx>
          <c:spPr>
            <a:ln w="12700" cap="rnd">
              <a:solidFill>
                <a:schemeClr val="accent4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ground_reflectance_sens!$Q$84:$U$84</c:f>
              <c:numCache>
                <c:formatCode>0%</c:formatCode>
                <c:ptCount val="5"/>
                <c:pt idx="0">
                  <c:v>0.1</c:v>
                </c:pt>
                <c:pt idx="1">
                  <c:v>0.3</c:v>
                </c:pt>
                <c:pt idx="2">
                  <c:v>0.5</c:v>
                </c:pt>
                <c:pt idx="3">
                  <c:v>0.7</c:v>
                </c:pt>
                <c:pt idx="4">
                  <c:v>0.9</c:v>
                </c:pt>
              </c:numCache>
            </c:numRef>
          </c:cat>
          <c:val>
            <c:numRef>
              <c:f>ground_reflectance_sens!$Q$90:$U$90</c:f>
              <c:numCache>
                <c:formatCode>0%</c:formatCode>
                <c:ptCount val="5"/>
                <c:pt idx="0">
                  <c:v>1</c:v>
                </c:pt>
                <c:pt idx="1">
                  <c:v>1.0134890401548742</c:v>
                </c:pt>
                <c:pt idx="2">
                  <c:v>1.0255417473302944</c:v>
                </c:pt>
                <c:pt idx="3">
                  <c:v>1.0388434397052395</c:v>
                </c:pt>
                <c:pt idx="4">
                  <c:v>1.0522700306001376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686D-4B29-BE6F-19B18BB4A87A}"/>
            </c:ext>
          </c:extLst>
        </c:ser>
        <c:ser>
          <c:idx val="6"/>
          <c:order val="6"/>
          <c:tx>
            <c:strRef>
              <c:f>ground_reflectance_sens!$P$91</c:f>
              <c:strCache>
                <c:ptCount val="1"/>
                <c:pt idx="0">
                  <c:v>W</c:v>
                </c:pt>
              </c:strCache>
            </c:strRef>
          </c:tx>
          <c:spPr>
            <a:ln w="12700" cap="rnd">
              <a:solidFill>
                <a:schemeClr val="accent2"/>
              </a:solidFill>
              <a:prstDash val="lgDash"/>
              <a:round/>
            </a:ln>
            <a:effectLst/>
          </c:spPr>
          <c:marker>
            <c:symbol val="none"/>
          </c:marker>
          <c:cat>
            <c:numRef>
              <c:f>ground_reflectance_sens!$Q$84:$U$84</c:f>
              <c:numCache>
                <c:formatCode>0%</c:formatCode>
                <c:ptCount val="5"/>
                <c:pt idx="0">
                  <c:v>0.1</c:v>
                </c:pt>
                <c:pt idx="1">
                  <c:v>0.3</c:v>
                </c:pt>
                <c:pt idx="2">
                  <c:v>0.5</c:v>
                </c:pt>
                <c:pt idx="3">
                  <c:v>0.7</c:v>
                </c:pt>
                <c:pt idx="4">
                  <c:v>0.9</c:v>
                </c:pt>
              </c:numCache>
            </c:numRef>
          </c:cat>
          <c:val>
            <c:numRef>
              <c:f>ground_reflectance_sens!$Q$91:$U$91</c:f>
              <c:numCache>
                <c:formatCode>0%</c:formatCode>
                <c:ptCount val="5"/>
                <c:pt idx="0">
                  <c:v>1</c:v>
                </c:pt>
                <c:pt idx="1">
                  <c:v>1.0202959543850123</c:v>
                </c:pt>
                <c:pt idx="2">
                  <c:v>1.0399470540320392</c:v>
                </c:pt>
                <c:pt idx="3">
                  <c:v>1.0603108878631553</c:v>
                </c:pt>
                <c:pt idx="4">
                  <c:v>1.0820888768214321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686D-4B29-BE6F-19B18BB4A87A}"/>
            </c:ext>
          </c:extLst>
        </c:ser>
        <c:ser>
          <c:idx val="7"/>
          <c:order val="7"/>
          <c:tx>
            <c:strRef>
              <c:f>ground_reflectance_sens!$P$92</c:f>
              <c:strCache>
                <c:ptCount val="1"/>
                <c:pt idx="0">
                  <c:v>NW</c:v>
                </c:pt>
              </c:strCache>
            </c:strRef>
          </c:tx>
          <c:spPr>
            <a:ln w="12700" cap="rnd">
              <a:solidFill>
                <a:schemeClr val="accent4">
                  <a:lumMod val="60000"/>
                  <a:lumOff val="40000"/>
                </a:schemeClr>
              </a:solidFill>
              <a:prstDash val="dash"/>
              <a:round/>
            </a:ln>
            <a:effectLst/>
          </c:spPr>
          <c:marker>
            <c:symbol val="none"/>
          </c:marker>
          <c:cat>
            <c:numRef>
              <c:f>ground_reflectance_sens!$Q$84:$U$84</c:f>
              <c:numCache>
                <c:formatCode>0%</c:formatCode>
                <c:ptCount val="5"/>
                <c:pt idx="0">
                  <c:v>0.1</c:v>
                </c:pt>
                <c:pt idx="1">
                  <c:v>0.3</c:v>
                </c:pt>
                <c:pt idx="2">
                  <c:v>0.5</c:v>
                </c:pt>
                <c:pt idx="3">
                  <c:v>0.7</c:v>
                </c:pt>
                <c:pt idx="4">
                  <c:v>0.9</c:v>
                </c:pt>
              </c:numCache>
            </c:numRef>
          </c:cat>
          <c:val>
            <c:numRef>
              <c:f>ground_reflectance_sens!$Q$92:$U$92</c:f>
              <c:numCache>
                <c:formatCode>0%</c:formatCode>
                <c:ptCount val="5"/>
                <c:pt idx="0">
                  <c:v>1</c:v>
                </c:pt>
                <c:pt idx="1">
                  <c:v>1.0154085310647603</c:v>
                </c:pt>
                <c:pt idx="2">
                  <c:v>1.0316028630485659</c:v>
                </c:pt>
                <c:pt idx="3">
                  <c:v>1.0479167734330959</c:v>
                </c:pt>
                <c:pt idx="4">
                  <c:v>1.0646919147918481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686D-4B29-BE6F-19B18BB4A8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dropLines>
          <c:spPr>
            <a:ln w="9525" cap="flat" cmpd="sng" algn="ctr">
              <a:solidFill>
                <a:schemeClr val="tx1">
                  <a:lumMod val="35000"/>
                  <a:lumOff val="65000"/>
                </a:schemeClr>
              </a:solidFill>
              <a:round/>
            </a:ln>
            <a:effectLst/>
          </c:spPr>
        </c:dropLines>
        <c:smooth val="0"/>
        <c:axId val="1910954447"/>
        <c:axId val="1910955887"/>
      </c:lineChart>
      <c:catAx>
        <c:axId val="1910954447"/>
        <c:scaling>
          <c:orientation val="minMax"/>
        </c:scaling>
        <c:delete val="0"/>
        <c:axPos val="b"/>
        <c:numFmt formatCode="0%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10955887"/>
        <c:crosses val="autoZero"/>
        <c:auto val="1"/>
        <c:lblAlgn val="ctr"/>
        <c:lblOffset val="100"/>
        <c:noMultiLvlLbl val="0"/>
      </c:catAx>
      <c:valAx>
        <c:axId val="1910955887"/>
        <c:scaling>
          <c:orientation val="minMax"/>
          <c:max val="2.4"/>
          <c:min val="0.8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7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1095444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926115937963667"/>
          <c:y val="6.8137555596489749E-2"/>
          <c:w val="0.8563644326992399"/>
          <c:h val="0.65273238751491081"/>
        </c:manualLayout>
      </c:layout>
      <c:lineChart>
        <c:grouping val="standard"/>
        <c:varyColors val="0"/>
        <c:ser>
          <c:idx val="0"/>
          <c:order val="0"/>
          <c:tx>
            <c:strRef>
              <c:f>ground_reflectance_sens!$P$96</c:f>
              <c:strCache>
                <c:ptCount val="1"/>
                <c:pt idx="0">
                  <c:v>N</c:v>
                </c:pt>
              </c:strCache>
            </c:strRef>
          </c:tx>
          <c:spPr>
            <a:ln w="127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ground_reflectance_sens!$Q$95:$U$95</c:f>
              <c:numCache>
                <c:formatCode>0%</c:formatCode>
                <c:ptCount val="5"/>
                <c:pt idx="0">
                  <c:v>0.1</c:v>
                </c:pt>
                <c:pt idx="1">
                  <c:v>0.3</c:v>
                </c:pt>
                <c:pt idx="2">
                  <c:v>0.5</c:v>
                </c:pt>
                <c:pt idx="3">
                  <c:v>0.7</c:v>
                </c:pt>
                <c:pt idx="4">
                  <c:v>0.9</c:v>
                </c:pt>
              </c:numCache>
            </c:numRef>
          </c:cat>
          <c:val>
            <c:numRef>
              <c:f>ground_reflectance_sens!$Q$96:$U$96</c:f>
              <c:numCache>
                <c:formatCode>0%</c:formatCode>
                <c:ptCount val="5"/>
                <c:pt idx="0">
                  <c:v>1</c:v>
                </c:pt>
                <c:pt idx="1">
                  <c:v>1.0271579018658359</c:v>
                </c:pt>
                <c:pt idx="2">
                  <c:v>1.0548914699806984</c:v>
                </c:pt>
                <c:pt idx="3">
                  <c:v>1.0822694795299854</c:v>
                </c:pt>
                <c:pt idx="4">
                  <c:v>1.1104263316514849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415-4FA7-8A5B-4626400D7816}"/>
            </c:ext>
          </c:extLst>
        </c:ser>
        <c:ser>
          <c:idx val="1"/>
          <c:order val="1"/>
          <c:tx>
            <c:strRef>
              <c:f>ground_reflectance_sens!$P$97</c:f>
              <c:strCache>
                <c:ptCount val="1"/>
                <c:pt idx="0">
                  <c:v>NE</c:v>
                </c:pt>
              </c:strCache>
            </c:strRef>
          </c:tx>
          <c:spPr>
            <a:ln w="12700" cap="rnd">
              <a:solidFill>
                <a:schemeClr val="bg2">
                  <a:lumMod val="5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ground_reflectance_sens!$Q$95:$U$95</c:f>
              <c:numCache>
                <c:formatCode>0%</c:formatCode>
                <c:ptCount val="5"/>
                <c:pt idx="0">
                  <c:v>0.1</c:v>
                </c:pt>
                <c:pt idx="1">
                  <c:v>0.3</c:v>
                </c:pt>
                <c:pt idx="2">
                  <c:v>0.5</c:v>
                </c:pt>
                <c:pt idx="3">
                  <c:v>0.7</c:v>
                </c:pt>
                <c:pt idx="4">
                  <c:v>0.9</c:v>
                </c:pt>
              </c:numCache>
            </c:numRef>
          </c:cat>
          <c:val>
            <c:numRef>
              <c:f>ground_reflectance_sens!$Q$97:$U$97</c:f>
              <c:numCache>
                <c:formatCode>0%</c:formatCode>
                <c:ptCount val="5"/>
                <c:pt idx="0">
                  <c:v>1</c:v>
                </c:pt>
                <c:pt idx="1">
                  <c:v>1.0308955101370763</c:v>
                </c:pt>
                <c:pt idx="2">
                  <c:v>1.0635639825987031</c:v>
                </c:pt>
                <c:pt idx="3">
                  <c:v>1.096807026184027</c:v>
                </c:pt>
                <c:pt idx="4">
                  <c:v>1.128490519576459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415-4FA7-8A5B-4626400D7816}"/>
            </c:ext>
          </c:extLst>
        </c:ser>
        <c:ser>
          <c:idx val="2"/>
          <c:order val="2"/>
          <c:tx>
            <c:strRef>
              <c:f>ground_reflectance_sens!$P$98</c:f>
              <c:strCache>
                <c:ptCount val="1"/>
                <c:pt idx="0">
                  <c:v>E</c:v>
                </c:pt>
              </c:strCache>
            </c:strRef>
          </c:tx>
          <c:spPr>
            <a:ln w="12700" cap="rnd">
              <a:solidFill>
                <a:schemeClr val="accent4">
                  <a:lumMod val="60000"/>
                  <a:lumOff val="40000"/>
                </a:schemeClr>
              </a:solidFill>
              <a:prstDash val="dashDot"/>
              <a:round/>
            </a:ln>
            <a:effectLst/>
          </c:spPr>
          <c:marker>
            <c:symbol val="none"/>
          </c:marker>
          <c:cat>
            <c:numRef>
              <c:f>ground_reflectance_sens!$Q$95:$U$95</c:f>
              <c:numCache>
                <c:formatCode>0%</c:formatCode>
                <c:ptCount val="5"/>
                <c:pt idx="0">
                  <c:v>0.1</c:v>
                </c:pt>
                <c:pt idx="1">
                  <c:v>0.3</c:v>
                </c:pt>
                <c:pt idx="2">
                  <c:v>0.5</c:v>
                </c:pt>
                <c:pt idx="3">
                  <c:v>0.7</c:v>
                </c:pt>
                <c:pt idx="4">
                  <c:v>0.9</c:v>
                </c:pt>
              </c:numCache>
            </c:numRef>
          </c:cat>
          <c:val>
            <c:numRef>
              <c:f>ground_reflectance_sens!$Q$98:$U$98</c:f>
              <c:numCache>
                <c:formatCode>0%</c:formatCode>
                <c:ptCount val="5"/>
                <c:pt idx="0">
                  <c:v>1</c:v>
                </c:pt>
                <c:pt idx="1">
                  <c:v>1.0264108797056697</c:v>
                </c:pt>
                <c:pt idx="2">
                  <c:v>1.0533309243807896</c:v>
                </c:pt>
                <c:pt idx="3">
                  <c:v>1.0806451612903225</c:v>
                </c:pt>
                <c:pt idx="4">
                  <c:v>1.1072202877603312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415-4FA7-8A5B-4626400D7816}"/>
            </c:ext>
          </c:extLst>
        </c:ser>
        <c:ser>
          <c:idx val="3"/>
          <c:order val="3"/>
          <c:tx>
            <c:strRef>
              <c:f>ground_reflectance_sens!$P$99</c:f>
              <c:strCache>
                <c:ptCount val="1"/>
                <c:pt idx="0">
                  <c:v>SE</c:v>
                </c:pt>
              </c:strCache>
            </c:strRef>
          </c:tx>
          <c:spPr>
            <a:ln w="12700" cap="rnd">
              <a:solidFill>
                <a:schemeClr val="accent2">
                  <a:lumMod val="75000"/>
                </a:schemeClr>
              </a:solidFill>
              <a:prstDash val="dash"/>
              <a:round/>
            </a:ln>
            <a:effectLst/>
          </c:spPr>
          <c:marker>
            <c:symbol val="none"/>
          </c:marker>
          <c:cat>
            <c:numRef>
              <c:f>ground_reflectance_sens!$Q$95:$U$95</c:f>
              <c:numCache>
                <c:formatCode>0%</c:formatCode>
                <c:ptCount val="5"/>
                <c:pt idx="0">
                  <c:v>0.1</c:v>
                </c:pt>
                <c:pt idx="1">
                  <c:v>0.3</c:v>
                </c:pt>
                <c:pt idx="2">
                  <c:v>0.5</c:v>
                </c:pt>
                <c:pt idx="3">
                  <c:v>0.7</c:v>
                </c:pt>
                <c:pt idx="4">
                  <c:v>0.9</c:v>
                </c:pt>
              </c:numCache>
            </c:numRef>
          </c:cat>
          <c:val>
            <c:numRef>
              <c:f>ground_reflectance_sens!$Q$99:$U$99</c:f>
              <c:numCache>
                <c:formatCode>0%</c:formatCode>
                <c:ptCount val="5"/>
                <c:pt idx="0">
                  <c:v>1</c:v>
                </c:pt>
                <c:pt idx="1">
                  <c:v>1.0224340002367704</c:v>
                </c:pt>
                <c:pt idx="2">
                  <c:v>1.0464070084053509</c:v>
                </c:pt>
                <c:pt idx="3">
                  <c:v>1.0691369717059309</c:v>
                </c:pt>
                <c:pt idx="4">
                  <c:v>1.0923996685213684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C415-4FA7-8A5B-4626400D7816}"/>
            </c:ext>
          </c:extLst>
        </c:ser>
        <c:ser>
          <c:idx val="4"/>
          <c:order val="4"/>
          <c:tx>
            <c:strRef>
              <c:f>ground_reflectance_sens!$P$100</c:f>
              <c:strCache>
                <c:ptCount val="1"/>
                <c:pt idx="0">
                  <c:v>S</c:v>
                </c:pt>
              </c:strCache>
            </c:strRef>
          </c:tx>
          <c:spPr>
            <a:ln w="12700" cap="rnd">
              <a:solidFill>
                <a:schemeClr val="bg2">
                  <a:lumMod val="50000"/>
                </a:schemeClr>
              </a:solidFill>
              <a:prstDash val="lgDash"/>
              <a:round/>
            </a:ln>
            <a:effectLst/>
          </c:spPr>
          <c:marker>
            <c:symbol val="none"/>
          </c:marker>
          <c:cat>
            <c:numRef>
              <c:f>ground_reflectance_sens!$Q$95:$U$95</c:f>
              <c:numCache>
                <c:formatCode>0%</c:formatCode>
                <c:ptCount val="5"/>
                <c:pt idx="0">
                  <c:v>0.1</c:v>
                </c:pt>
                <c:pt idx="1">
                  <c:v>0.3</c:v>
                </c:pt>
                <c:pt idx="2">
                  <c:v>0.5</c:v>
                </c:pt>
                <c:pt idx="3">
                  <c:v>0.7</c:v>
                </c:pt>
                <c:pt idx="4">
                  <c:v>0.9</c:v>
                </c:pt>
              </c:numCache>
            </c:numRef>
          </c:cat>
          <c:val>
            <c:numRef>
              <c:f>ground_reflectance_sens!$Q$100:$U$100</c:f>
              <c:numCache>
                <c:formatCode>0%</c:formatCode>
                <c:ptCount val="5"/>
                <c:pt idx="0">
                  <c:v>1</c:v>
                </c:pt>
                <c:pt idx="1">
                  <c:v>1.0200442000308372</c:v>
                </c:pt>
                <c:pt idx="2">
                  <c:v>1.041167703140258</c:v>
                </c:pt>
                <c:pt idx="3">
                  <c:v>1.0612119031710954</c:v>
                </c:pt>
                <c:pt idx="4">
                  <c:v>1.0829521508968496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C415-4FA7-8A5B-4626400D7816}"/>
            </c:ext>
          </c:extLst>
        </c:ser>
        <c:ser>
          <c:idx val="5"/>
          <c:order val="5"/>
          <c:tx>
            <c:strRef>
              <c:f>ground_reflectance_sens!$P$101</c:f>
              <c:strCache>
                <c:ptCount val="1"/>
                <c:pt idx="0">
                  <c:v>SW</c:v>
                </c:pt>
              </c:strCache>
            </c:strRef>
          </c:tx>
          <c:spPr>
            <a:ln w="12700" cap="rnd">
              <a:solidFill>
                <a:schemeClr val="accent4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ground_reflectance_sens!$Q$95:$U$95</c:f>
              <c:numCache>
                <c:formatCode>0%</c:formatCode>
                <c:ptCount val="5"/>
                <c:pt idx="0">
                  <c:v>0.1</c:v>
                </c:pt>
                <c:pt idx="1">
                  <c:v>0.3</c:v>
                </c:pt>
                <c:pt idx="2">
                  <c:v>0.5</c:v>
                </c:pt>
                <c:pt idx="3">
                  <c:v>0.7</c:v>
                </c:pt>
                <c:pt idx="4">
                  <c:v>0.9</c:v>
                </c:pt>
              </c:numCache>
            </c:numRef>
          </c:cat>
          <c:val>
            <c:numRef>
              <c:f>ground_reflectance_sens!$Q$101:$U$101</c:f>
              <c:numCache>
                <c:formatCode>0%</c:formatCode>
                <c:ptCount val="5"/>
                <c:pt idx="0">
                  <c:v>1</c:v>
                </c:pt>
                <c:pt idx="1">
                  <c:v>1.0147736378205126</c:v>
                </c:pt>
                <c:pt idx="2">
                  <c:v>1.0298477564102562</c:v>
                </c:pt>
                <c:pt idx="3">
                  <c:v>1.0457732371794872</c:v>
                </c:pt>
                <c:pt idx="4">
                  <c:v>1.0625500801282051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C415-4FA7-8A5B-4626400D7816}"/>
            </c:ext>
          </c:extLst>
        </c:ser>
        <c:ser>
          <c:idx val="6"/>
          <c:order val="6"/>
          <c:tx>
            <c:strRef>
              <c:f>ground_reflectance_sens!$P$102</c:f>
              <c:strCache>
                <c:ptCount val="1"/>
                <c:pt idx="0">
                  <c:v>W</c:v>
                </c:pt>
              </c:strCache>
            </c:strRef>
          </c:tx>
          <c:spPr>
            <a:ln w="12700" cap="rnd">
              <a:solidFill>
                <a:schemeClr val="accent2"/>
              </a:solidFill>
              <a:prstDash val="lgDash"/>
              <a:round/>
            </a:ln>
            <a:effectLst/>
          </c:spPr>
          <c:marker>
            <c:symbol val="none"/>
          </c:marker>
          <c:cat>
            <c:numRef>
              <c:f>ground_reflectance_sens!$Q$95:$U$95</c:f>
              <c:numCache>
                <c:formatCode>0%</c:formatCode>
                <c:ptCount val="5"/>
                <c:pt idx="0">
                  <c:v>0.1</c:v>
                </c:pt>
                <c:pt idx="1">
                  <c:v>0.3</c:v>
                </c:pt>
                <c:pt idx="2">
                  <c:v>0.5</c:v>
                </c:pt>
                <c:pt idx="3">
                  <c:v>0.7</c:v>
                </c:pt>
                <c:pt idx="4">
                  <c:v>0.9</c:v>
                </c:pt>
              </c:numCache>
            </c:numRef>
          </c:cat>
          <c:val>
            <c:numRef>
              <c:f>ground_reflectance_sens!$Q$102:$U$102</c:f>
              <c:numCache>
                <c:formatCode>0%</c:formatCode>
                <c:ptCount val="5"/>
                <c:pt idx="0">
                  <c:v>1</c:v>
                </c:pt>
                <c:pt idx="1">
                  <c:v>1.0081986054708452</c:v>
                </c:pt>
                <c:pt idx="2">
                  <c:v>1.0178530380813728</c:v>
                </c:pt>
                <c:pt idx="3">
                  <c:v>1.0268944908436133</c:v>
                </c:pt>
                <c:pt idx="4">
                  <c:v>1.0363190560110336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C415-4FA7-8A5B-4626400D7816}"/>
            </c:ext>
          </c:extLst>
        </c:ser>
        <c:ser>
          <c:idx val="7"/>
          <c:order val="7"/>
          <c:tx>
            <c:strRef>
              <c:f>ground_reflectance_sens!$P$103</c:f>
              <c:strCache>
                <c:ptCount val="1"/>
                <c:pt idx="0">
                  <c:v>NW</c:v>
                </c:pt>
              </c:strCache>
            </c:strRef>
          </c:tx>
          <c:spPr>
            <a:ln w="12700" cap="rnd">
              <a:solidFill>
                <a:schemeClr val="accent4">
                  <a:lumMod val="60000"/>
                  <a:lumOff val="40000"/>
                </a:schemeClr>
              </a:solidFill>
              <a:prstDash val="dash"/>
              <a:round/>
            </a:ln>
            <a:effectLst/>
          </c:spPr>
          <c:marker>
            <c:symbol val="none"/>
          </c:marker>
          <c:cat>
            <c:numRef>
              <c:f>ground_reflectance_sens!$Q$95:$U$95</c:f>
              <c:numCache>
                <c:formatCode>0%</c:formatCode>
                <c:ptCount val="5"/>
                <c:pt idx="0">
                  <c:v>0.1</c:v>
                </c:pt>
                <c:pt idx="1">
                  <c:v>0.3</c:v>
                </c:pt>
                <c:pt idx="2">
                  <c:v>0.5</c:v>
                </c:pt>
                <c:pt idx="3">
                  <c:v>0.7</c:v>
                </c:pt>
                <c:pt idx="4">
                  <c:v>0.9</c:v>
                </c:pt>
              </c:numCache>
            </c:numRef>
          </c:cat>
          <c:val>
            <c:numRef>
              <c:f>ground_reflectance_sens!$Q$103:$U$103</c:f>
              <c:numCache>
                <c:formatCode>0%</c:formatCode>
                <c:ptCount val="5"/>
                <c:pt idx="0">
                  <c:v>1</c:v>
                </c:pt>
                <c:pt idx="1">
                  <c:v>1.012231608588525</c:v>
                </c:pt>
                <c:pt idx="2">
                  <c:v>1.0249032030975009</c:v>
                </c:pt>
                <c:pt idx="3">
                  <c:v>1.0360788454769447</c:v>
                </c:pt>
                <c:pt idx="4">
                  <c:v>1.0473424850404787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C415-4FA7-8A5B-4626400D781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dropLines>
          <c:spPr>
            <a:ln w="9525" cap="flat" cmpd="sng" algn="ctr">
              <a:solidFill>
                <a:schemeClr val="tx1">
                  <a:lumMod val="35000"/>
                  <a:lumOff val="65000"/>
                </a:schemeClr>
              </a:solidFill>
              <a:round/>
            </a:ln>
            <a:effectLst/>
          </c:spPr>
        </c:dropLines>
        <c:smooth val="0"/>
        <c:axId val="75368783"/>
        <c:axId val="75370703"/>
      </c:lineChart>
      <c:catAx>
        <c:axId val="75368783"/>
        <c:scaling>
          <c:orientation val="minMax"/>
        </c:scaling>
        <c:delete val="0"/>
        <c:axPos val="b"/>
        <c:numFmt formatCode="0%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5370703"/>
        <c:crosses val="autoZero"/>
        <c:auto val="1"/>
        <c:lblAlgn val="ctr"/>
        <c:lblOffset val="100"/>
        <c:noMultiLvlLbl val="0"/>
      </c:catAx>
      <c:valAx>
        <c:axId val="75370703"/>
        <c:scaling>
          <c:orientation val="minMax"/>
          <c:max val="2.4"/>
          <c:min val="0.8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7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536878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1">
  <a:schemeClr val="accent1"/>
  <a:schemeClr val="accent3"/>
  <a:schemeClr val="accent5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1">
  <a:schemeClr val="accent1"/>
  <a:schemeClr val="accent3"/>
  <a:schemeClr val="accent5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1">
  <a:schemeClr val="accent1"/>
  <a:schemeClr val="accent3"/>
  <a:schemeClr val="accent5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1">
  <a:schemeClr val="accent1"/>
  <a:schemeClr val="accent3"/>
  <a:schemeClr val="accent5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1">
  <a:schemeClr val="accent1"/>
  <a:schemeClr val="accent3"/>
  <a:schemeClr val="accent5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1">
  <a:schemeClr val="accent1"/>
  <a:schemeClr val="accent3"/>
  <a:schemeClr val="accent5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1">
  <a:schemeClr val="accent1"/>
  <a:schemeClr val="accent3"/>
  <a:schemeClr val="accent5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1">
  <a:schemeClr val="accent1"/>
  <a:schemeClr val="accent3"/>
  <a:schemeClr val="accent5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1">
  <a:schemeClr val="accent1"/>
  <a:schemeClr val="accent3"/>
  <a:schemeClr val="accent5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1">
  <a:schemeClr val="accent1"/>
  <a:schemeClr val="accent3"/>
  <a:schemeClr val="accent5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1">
  <a:schemeClr val="accent1"/>
  <a:schemeClr val="accent3"/>
  <a:schemeClr val="accent5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1">
  <a:schemeClr val="accent1"/>
  <a:schemeClr val="accent3"/>
  <a:schemeClr val="accent5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2.xml><?xml version="1.0" encoding="utf-8"?>
<cs:colorStyle xmlns:cs="http://schemas.microsoft.com/office/drawing/2012/chartStyle" xmlns:a="http://schemas.openxmlformats.org/drawingml/2006/main" meth="cycle" id="11">
  <a:schemeClr val="accent1"/>
  <a:schemeClr val="accent3"/>
  <a:schemeClr val="accent5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3.xml><?xml version="1.0" encoding="utf-8"?>
<cs:colorStyle xmlns:cs="http://schemas.microsoft.com/office/drawing/2012/chartStyle" xmlns:a="http://schemas.openxmlformats.org/drawingml/2006/main" meth="cycle" id="11">
  <a:schemeClr val="accent1"/>
  <a:schemeClr val="accent3"/>
  <a:schemeClr val="accent5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4.xml><?xml version="1.0" encoding="utf-8"?>
<cs:colorStyle xmlns:cs="http://schemas.microsoft.com/office/drawing/2012/chartStyle" xmlns:a="http://schemas.openxmlformats.org/drawingml/2006/main" meth="cycle" id="11">
  <a:schemeClr val="accent1"/>
  <a:schemeClr val="accent3"/>
  <a:schemeClr val="accent5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5.xml><?xml version="1.0" encoding="utf-8"?>
<cs:colorStyle xmlns:cs="http://schemas.microsoft.com/office/drawing/2012/chartStyle" xmlns:a="http://schemas.openxmlformats.org/drawingml/2006/main" meth="cycle" id="11">
  <a:schemeClr val="accent1"/>
  <a:schemeClr val="accent3"/>
  <a:schemeClr val="accent5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6.xml><?xml version="1.0" encoding="utf-8"?>
<cs:colorStyle xmlns:cs="http://schemas.microsoft.com/office/drawing/2012/chartStyle" xmlns:a="http://schemas.openxmlformats.org/drawingml/2006/main" meth="cycle" id="11">
  <a:schemeClr val="accent1"/>
  <a:schemeClr val="accent3"/>
  <a:schemeClr val="accent5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1">
  <a:schemeClr val="accent1"/>
  <a:schemeClr val="accent3"/>
  <a:schemeClr val="accent5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1">
  <a:schemeClr val="accent1"/>
  <a:schemeClr val="accent3"/>
  <a:schemeClr val="accent5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1">
  <a:schemeClr val="accent1"/>
  <a:schemeClr val="accent3"/>
  <a:schemeClr val="accent5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1">
  <a:schemeClr val="accent1"/>
  <a:schemeClr val="accent3"/>
  <a:schemeClr val="accent5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1">
  <a:schemeClr val="accent1"/>
  <a:schemeClr val="accent3"/>
  <a:schemeClr val="accent5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1">
  <a:schemeClr val="accent1"/>
  <a:schemeClr val="accent3"/>
  <a:schemeClr val="accent5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1">
  <a:schemeClr val="accent1"/>
  <a:schemeClr val="accent3"/>
  <a:schemeClr val="accent5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5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6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Relationship Id="rId6" Type="http://schemas.openxmlformats.org/officeDocument/2006/relationships/chart" Target="../charts/chart12.xml"/><Relationship Id="rId5" Type="http://schemas.openxmlformats.org/officeDocument/2006/relationships/chart" Target="../charts/chart11.xml"/><Relationship Id="rId4" Type="http://schemas.openxmlformats.org/officeDocument/2006/relationships/chart" Target="../charts/chart10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7.xml"/><Relationship Id="rId2" Type="http://schemas.openxmlformats.org/officeDocument/2006/relationships/chart" Target="../charts/chart16.xml"/><Relationship Id="rId1" Type="http://schemas.openxmlformats.org/officeDocument/2006/relationships/chart" Target="../charts/chart15.xml"/><Relationship Id="rId6" Type="http://schemas.openxmlformats.org/officeDocument/2006/relationships/chart" Target="../charts/chart20.xml"/><Relationship Id="rId5" Type="http://schemas.openxmlformats.org/officeDocument/2006/relationships/chart" Target="../charts/chart19.xml"/><Relationship Id="rId4" Type="http://schemas.openxmlformats.org/officeDocument/2006/relationships/chart" Target="../charts/chart18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3.xml"/><Relationship Id="rId2" Type="http://schemas.openxmlformats.org/officeDocument/2006/relationships/chart" Target="../charts/chart22.xml"/><Relationship Id="rId1" Type="http://schemas.openxmlformats.org/officeDocument/2006/relationships/chart" Target="../charts/chart21.xml"/><Relationship Id="rId6" Type="http://schemas.openxmlformats.org/officeDocument/2006/relationships/chart" Target="../charts/chart26.xml"/><Relationship Id="rId5" Type="http://schemas.openxmlformats.org/officeDocument/2006/relationships/chart" Target="../charts/chart25.xml"/><Relationship Id="rId4" Type="http://schemas.openxmlformats.org/officeDocument/2006/relationships/chart" Target="../charts/chart2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29</xdr:col>
      <xdr:colOff>235478</xdr:colOff>
      <xdr:row>55</xdr:row>
      <xdr:rowOff>43920</xdr:rowOff>
    </xdr:from>
    <xdr:to>
      <xdr:col>36</xdr:col>
      <xdr:colOff>4379</xdr:colOff>
      <xdr:row>70</xdr:row>
      <xdr:rowOff>3704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021CD59-98B8-4303-8366-228A29959A5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29</xdr:col>
      <xdr:colOff>232512</xdr:colOff>
      <xdr:row>70</xdr:row>
      <xdr:rowOff>20689</xdr:rowOff>
    </xdr:from>
    <xdr:to>
      <xdr:col>36</xdr:col>
      <xdr:colOff>4379</xdr:colOff>
      <xdr:row>84</xdr:row>
      <xdr:rowOff>163228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B579364C-88E3-4E2B-BF7C-10225327E80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29</xdr:col>
      <xdr:colOff>186018</xdr:colOff>
      <xdr:row>85</xdr:row>
      <xdr:rowOff>33017</xdr:rowOff>
    </xdr:from>
    <xdr:to>
      <xdr:col>35</xdr:col>
      <xdr:colOff>578016</xdr:colOff>
      <xdr:row>99</xdr:row>
      <xdr:rowOff>180848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C63443-FED2-4BB6-96E1-BAB86CFE364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36</xdr:col>
      <xdr:colOff>562787</xdr:colOff>
      <xdr:row>55</xdr:row>
      <xdr:rowOff>39919</xdr:rowOff>
    </xdr:from>
    <xdr:to>
      <xdr:col>43</xdr:col>
      <xdr:colOff>341586</xdr:colOff>
      <xdr:row>69</xdr:row>
      <xdr:rowOff>191752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16742A8-0D7D-430C-9A04-DB4D825B009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36</xdr:col>
      <xdr:colOff>563047</xdr:colOff>
      <xdr:row>70</xdr:row>
      <xdr:rowOff>23012</xdr:rowOff>
    </xdr:from>
    <xdr:to>
      <xdr:col>43</xdr:col>
      <xdr:colOff>350345</xdr:colOff>
      <xdr:row>84</xdr:row>
      <xdr:rowOff>165551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4817C9ED-DC45-4C78-9D56-32D75F1F47C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36</xdr:col>
      <xdr:colOff>565241</xdr:colOff>
      <xdr:row>84</xdr:row>
      <xdr:rowOff>182537</xdr:rowOff>
    </xdr:from>
    <xdr:to>
      <xdr:col>43</xdr:col>
      <xdr:colOff>350346</xdr:colOff>
      <xdr:row>99</xdr:row>
      <xdr:rowOff>147612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69DFCE31-3AC4-4948-BB02-BD211418EB9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30</xdr:col>
      <xdr:colOff>68036</xdr:colOff>
      <xdr:row>55</xdr:row>
      <xdr:rowOff>178708</xdr:rowOff>
    </xdr:from>
    <xdr:to>
      <xdr:col>36</xdr:col>
      <xdr:colOff>488461</xdr:colOff>
      <xdr:row>70</xdr:row>
      <xdr:rowOff>191408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25CCB56-15E0-4B9E-86A0-2C21DA7DE01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30</xdr:col>
      <xdr:colOff>73478</xdr:colOff>
      <xdr:row>71</xdr:row>
      <xdr:rowOff>17237</xdr:rowOff>
    </xdr:from>
    <xdr:to>
      <xdr:col>36</xdr:col>
      <xdr:colOff>488461</xdr:colOff>
      <xdr:row>86</xdr:row>
      <xdr:rowOff>39009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634E1DD1-6ED4-4DEA-B6C6-E575755D85C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30</xdr:col>
      <xdr:colOff>77108</xdr:colOff>
      <xdr:row>86</xdr:row>
      <xdr:rowOff>60779</xdr:rowOff>
    </xdr:from>
    <xdr:to>
      <xdr:col>36</xdr:col>
      <xdr:colOff>483578</xdr:colOff>
      <xdr:row>101</xdr:row>
      <xdr:rowOff>80737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191E4BD2-EAFC-4216-8F21-E351DE698F7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37</xdr:col>
      <xdr:colOff>405493</xdr:colOff>
      <xdr:row>55</xdr:row>
      <xdr:rowOff>180522</xdr:rowOff>
    </xdr:from>
    <xdr:to>
      <xdr:col>44</xdr:col>
      <xdr:colOff>205154</xdr:colOff>
      <xdr:row>70</xdr:row>
      <xdr:rowOff>193222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7F94A09F-2482-44EA-A2A7-5BBE79513DB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37</xdr:col>
      <xdr:colOff>418195</xdr:colOff>
      <xdr:row>71</xdr:row>
      <xdr:rowOff>11793</xdr:rowOff>
    </xdr:from>
    <xdr:to>
      <xdr:col>44</xdr:col>
      <xdr:colOff>205155</xdr:colOff>
      <xdr:row>86</xdr:row>
      <xdr:rowOff>37193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2E5ACE51-869F-42FB-82AA-4D5FA9364AE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37</xdr:col>
      <xdr:colOff>424894</xdr:colOff>
      <xdr:row>86</xdr:row>
      <xdr:rowOff>88832</xdr:rowOff>
    </xdr:from>
    <xdr:to>
      <xdr:col>44</xdr:col>
      <xdr:colOff>195386</xdr:colOff>
      <xdr:row>101</xdr:row>
      <xdr:rowOff>110604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8BEF0064-FD58-4696-9EE3-3C4ECDD3246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444500</xdr:colOff>
      <xdr:row>17</xdr:row>
      <xdr:rowOff>120650</xdr:rowOff>
    </xdr:from>
    <xdr:to>
      <xdr:col>14</xdr:col>
      <xdr:colOff>266701</xdr:colOff>
      <xdr:row>32</xdr:row>
      <xdr:rowOff>142875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7C91F11-2B80-4705-A94B-19B95FBF76C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269875</xdr:colOff>
      <xdr:row>17</xdr:row>
      <xdr:rowOff>115887</xdr:rowOff>
    </xdr:from>
    <xdr:to>
      <xdr:col>21</xdr:col>
      <xdr:colOff>574675</xdr:colOff>
      <xdr:row>32</xdr:row>
      <xdr:rowOff>131762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6A761CEA-A129-4A91-BE47-6D327BB6416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27</xdr:col>
      <xdr:colOff>161328</xdr:colOff>
      <xdr:row>3</xdr:row>
      <xdr:rowOff>397504</xdr:rowOff>
    </xdr:from>
    <xdr:to>
      <xdr:col>32</xdr:col>
      <xdr:colOff>600251</xdr:colOff>
      <xdr:row>17</xdr:row>
      <xdr:rowOff>155456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9DD35CCB-DC1C-A6F4-344A-BD13B91DDC4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27</xdr:col>
      <xdr:colOff>174626</xdr:colOff>
      <xdr:row>18</xdr:row>
      <xdr:rowOff>2847</xdr:rowOff>
    </xdr:from>
    <xdr:to>
      <xdr:col>32</xdr:col>
      <xdr:colOff>595313</xdr:colOff>
      <xdr:row>32</xdr:row>
      <xdr:rowOff>160009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0C47ABF3-D8BC-C874-B719-D2AAF2006B2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27</xdr:col>
      <xdr:colOff>172793</xdr:colOff>
      <xdr:row>33</xdr:row>
      <xdr:rowOff>7549</xdr:rowOff>
    </xdr:from>
    <xdr:to>
      <xdr:col>32</xdr:col>
      <xdr:colOff>589511</xdr:colOff>
      <xdr:row>47</xdr:row>
      <xdr:rowOff>161415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54CD9210-BD3E-7C01-A929-64434B5A534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33</xdr:col>
      <xdr:colOff>41448</xdr:colOff>
      <xdr:row>3</xdr:row>
      <xdr:rowOff>388446</xdr:rowOff>
    </xdr:from>
    <xdr:to>
      <xdr:col>38</xdr:col>
      <xdr:colOff>468924</xdr:colOff>
      <xdr:row>17</xdr:row>
      <xdr:rowOff>146398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9EF95841-2326-94AB-751E-60BD9BA28D0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33</xdr:col>
      <xdr:colOff>49752</xdr:colOff>
      <xdr:row>17</xdr:row>
      <xdr:rowOff>184192</xdr:rowOff>
    </xdr:from>
    <xdr:to>
      <xdr:col>38</xdr:col>
      <xdr:colOff>464039</xdr:colOff>
      <xdr:row>32</xdr:row>
      <xdr:rowOff>158792</xdr:rowOff>
    </xdr:to>
    <xdr:graphicFrame macro="">
      <xdr:nvGraphicFramePr>
        <xdr:cNvPr id="12" name="Chart 11">
          <a:extLst>
            <a:ext uri="{FF2B5EF4-FFF2-40B4-BE49-F238E27FC236}">
              <a16:creationId xmlns:a16="http://schemas.microsoft.com/office/drawing/2014/main" id="{3CA1B6CF-7B09-3C99-152C-FDDBC93EBDA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33</xdr:col>
      <xdr:colOff>49263</xdr:colOff>
      <xdr:row>33</xdr:row>
      <xdr:rowOff>13231</xdr:rowOff>
    </xdr:from>
    <xdr:to>
      <xdr:col>38</xdr:col>
      <xdr:colOff>454269</xdr:colOff>
      <xdr:row>47</xdr:row>
      <xdr:rowOff>167097</xdr:rowOff>
    </xdr:to>
    <xdr:graphicFrame macro="">
      <xdr:nvGraphicFramePr>
        <xdr:cNvPr id="13" name="Chart 12">
          <a:extLst>
            <a:ext uri="{FF2B5EF4-FFF2-40B4-BE49-F238E27FC236}">
              <a16:creationId xmlns:a16="http://schemas.microsoft.com/office/drawing/2014/main" id="{AD9F106E-1CCD-CB9F-D9C8-548660EEB7C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27</xdr:col>
      <xdr:colOff>38099</xdr:colOff>
      <xdr:row>3</xdr:row>
      <xdr:rowOff>371101</xdr:rowOff>
    </xdr:from>
    <xdr:to>
      <xdr:col>32</xdr:col>
      <xdr:colOff>430334</xdr:colOff>
      <xdr:row>17</xdr:row>
      <xdr:rowOff>129053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A8C371B-BDF1-4665-9506-C15670592A4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27</xdr:col>
      <xdr:colOff>30616</xdr:colOff>
      <xdr:row>17</xdr:row>
      <xdr:rowOff>145006</xdr:rowOff>
    </xdr:from>
    <xdr:to>
      <xdr:col>32</xdr:col>
      <xdr:colOff>434588</xdr:colOff>
      <xdr:row>32</xdr:row>
      <xdr:rowOff>119606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2ACD4616-4F61-4E97-8B2D-655A72D48D6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27</xdr:col>
      <xdr:colOff>34178</xdr:colOff>
      <xdr:row>32</xdr:row>
      <xdr:rowOff>129053</xdr:rowOff>
    </xdr:from>
    <xdr:to>
      <xdr:col>32</xdr:col>
      <xdr:colOff>431800</xdr:colOff>
      <xdr:row>47</xdr:row>
      <xdr:rowOff>97304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6C8A65D1-C7F3-43D4-B27D-F8C801DD4FD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32</xdr:col>
      <xdr:colOff>539189</xdr:colOff>
      <xdr:row>3</xdr:row>
      <xdr:rowOff>374463</xdr:rowOff>
    </xdr:from>
    <xdr:to>
      <xdr:col>38</xdr:col>
      <xdr:colOff>317500</xdr:colOff>
      <xdr:row>17</xdr:row>
      <xdr:rowOff>132415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5F537987-EEAF-4938-8D48-739CB7550B7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32</xdr:col>
      <xdr:colOff>545539</xdr:colOff>
      <xdr:row>17</xdr:row>
      <xdr:rowOff>138765</xdr:rowOff>
    </xdr:from>
    <xdr:to>
      <xdr:col>38</xdr:col>
      <xdr:colOff>323850</xdr:colOff>
      <xdr:row>32</xdr:row>
      <xdr:rowOff>113365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DA902E59-E16E-4641-BD1E-3DE11C7045E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32</xdr:col>
      <xdr:colOff>545539</xdr:colOff>
      <xdr:row>32</xdr:row>
      <xdr:rowOff>132415</xdr:rowOff>
    </xdr:from>
    <xdr:to>
      <xdr:col>38</xdr:col>
      <xdr:colOff>336550</xdr:colOff>
      <xdr:row>47</xdr:row>
      <xdr:rowOff>100666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8C0AB09D-19C4-4006-9183-86D1FD0D46D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20458C-D336-4E2C-9D0D-B48BEDB9B0BB}">
  <dimension ref="A1:AU103"/>
  <sheetViews>
    <sheetView topLeftCell="A14" zoomScale="55" zoomScaleNormal="55" workbookViewId="0">
      <selection activeCell="AN47" sqref="AN47"/>
    </sheetView>
  </sheetViews>
  <sheetFormatPr defaultRowHeight="14.5" x14ac:dyDescent="0.35"/>
  <cols>
    <col min="1" max="1" width="9" customWidth="1"/>
    <col min="2" max="2" width="19.453125" customWidth="1"/>
    <col min="3" max="3" width="3.1796875" customWidth="1"/>
    <col min="4" max="4" width="11.453125" bestFit="1" customWidth="1"/>
    <col min="5" max="9" width="11" customWidth="1"/>
    <col min="11" max="13" width="8.81640625" customWidth="1"/>
    <col min="17" max="21" width="11.453125" customWidth="1"/>
    <col min="22" max="22" width="4.1796875" customWidth="1"/>
    <col min="23" max="23" width="9.7265625" customWidth="1"/>
    <col min="24" max="28" width="11.453125" customWidth="1"/>
  </cols>
  <sheetData>
    <row r="1" spans="1:28" ht="33.5" x14ac:dyDescent="0.35">
      <c r="A1" t="s">
        <v>51</v>
      </c>
      <c r="B1" s="17">
        <v>1.6734610000000001</v>
      </c>
      <c r="D1" s="76" t="s">
        <v>52</v>
      </c>
    </row>
    <row r="2" spans="1:28" ht="14.5" customHeight="1" x14ac:dyDescent="0.35">
      <c r="A2" t="s">
        <v>49</v>
      </c>
      <c r="B2" s="17">
        <v>1.2509490000000001</v>
      </c>
      <c r="D2" s="123" t="s">
        <v>48</v>
      </c>
      <c r="E2" s="123"/>
      <c r="F2" s="123"/>
      <c r="G2" s="123"/>
      <c r="H2" s="123"/>
      <c r="I2" s="123"/>
      <c r="J2" s="74"/>
      <c r="K2" s="123" t="s">
        <v>47</v>
      </c>
      <c r="L2" s="123"/>
      <c r="M2" s="123"/>
      <c r="Q2" s="74" t="s">
        <v>48</v>
      </c>
      <c r="X2" s="74" t="s">
        <v>47</v>
      </c>
    </row>
    <row r="3" spans="1:28" ht="14.5" customHeight="1" x14ac:dyDescent="0.35">
      <c r="A3" t="s">
        <v>46</v>
      </c>
      <c r="B3" s="17">
        <v>0.70686300000000002</v>
      </c>
      <c r="D3" s="123"/>
      <c r="E3" s="123"/>
      <c r="F3" s="123"/>
      <c r="G3" s="123"/>
      <c r="H3" s="123"/>
      <c r="I3" s="123"/>
      <c r="J3" s="74"/>
      <c r="K3" s="123"/>
      <c r="L3" s="123"/>
      <c r="M3" s="123"/>
    </row>
    <row r="4" spans="1:28" ht="14.5" customHeight="1" x14ac:dyDescent="0.35">
      <c r="A4" t="s">
        <v>45</v>
      </c>
      <c r="B4" s="17">
        <v>1.6862569999999999</v>
      </c>
      <c r="D4" s="124" t="s">
        <v>44</v>
      </c>
      <c r="E4" s="124"/>
      <c r="F4" s="124"/>
      <c r="G4" s="124"/>
      <c r="H4" s="124"/>
      <c r="I4" s="124"/>
      <c r="J4" s="75"/>
      <c r="K4" s="124" t="s">
        <v>43</v>
      </c>
      <c r="L4" s="124"/>
      <c r="M4" s="124"/>
      <c r="R4" s="74"/>
      <c r="S4" s="74"/>
      <c r="T4" s="74"/>
      <c r="U4" s="74"/>
      <c r="Y4" s="74"/>
      <c r="Z4" s="74"/>
      <c r="AA4" s="74"/>
      <c r="AB4" s="74"/>
    </row>
    <row r="5" spans="1:28" ht="14.5" customHeight="1" thickBot="1" x14ac:dyDescent="0.4">
      <c r="A5" t="s">
        <v>42</v>
      </c>
      <c r="B5" s="17">
        <v>2.0627439999999999</v>
      </c>
      <c r="D5" s="124"/>
      <c r="E5" s="124"/>
      <c r="F5" s="124"/>
      <c r="G5" s="124"/>
      <c r="H5" s="124"/>
      <c r="I5" s="124"/>
      <c r="J5" s="75"/>
      <c r="K5" s="124"/>
      <c r="L5" s="124"/>
      <c r="M5" s="124"/>
      <c r="Q5" s="74"/>
      <c r="R5" s="74"/>
      <c r="S5" s="74"/>
      <c r="T5" s="74"/>
      <c r="U5" s="74"/>
      <c r="X5" s="74"/>
      <c r="Y5" s="74"/>
      <c r="Z5" s="74"/>
      <c r="AA5" s="74"/>
      <c r="AB5" s="74"/>
    </row>
    <row r="6" spans="1:28" ht="15" thickTop="1" x14ac:dyDescent="0.35">
      <c r="A6" t="s">
        <v>41</v>
      </c>
      <c r="B6" s="17">
        <v>2.232831</v>
      </c>
      <c r="E6" s="11" t="s">
        <v>40</v>
      </c>
      <c r="F6" s="11" t="s">
        <v>39</v>
      </c>
      <c r="G6" s="11" t="s">
        <v>38</v>
      </c>
      <c r="H6" s="11" t="s">
        <v>37</v>
      </c>
      <c r="I6" s="11" t="s">
        <v>36</v>
      </c>
      <c r="J6" s="11"/>
      <c r="K6" s="11" t="s">
        <v>38</v>
      </c>
      <c r="L6" s="11" t="s">
        <v>37</v>
      </c>
      <c r="M6" s="11" t="s">
        <v>36</v>
      </c>
      <c r="N6" s="17"/>
      <c r="O6" s="17"/>
      <c r="P6" s="73"/>
      <c r="Q6" s="115" t="s">
        <v>19</v>
      </c>
      <c r="R6" s="115"/>
      <c r="S6" s="115"/>
      <c r="T6" s="115"/>
      <c r="U6" s="115"/>
      <c r="V6" s="56"/>
      <c r="W6" s="55"/>
      <c r="X6" s="115" t="s">
        <v>19</v>
      </c>
      <c r="Y6" s="115"/>
      <c r="Z6" s="115"/>
      <c r="AA6" s="115"/>
      <c r="AB6" s="116"/>
    </row>
    <row r="7" spans="1:28" x14ac:dyDescent="0.35">
      <c r="A7" t="s">
        <v>35</v>
      </c>
      <c r="B7" s="17">
        <v>1.9596750000000001</v>
      </c>
      <c r="D7" s="117" t="s">
        <v>34</v>
      </c>
      <c r="E7" s="61" t="s">
        <v>7</v>
      </c>
      <c r="F7" s="61" t="s">
        <v>17</v>
      </c>
      <c r="G7" s="17">
        <v>808507.00208999997</v>
      </c>
      <c r="H7" s="17">
        <v>3257900</v>
      </c>
      <c r="I7" s="17">
        <v>5989400</v>
      </c>
      <c r="J7" s="17"/>
      <c r="K7" s="38">
        <v>0.13462199999999999</v>
      </c>
      <c r="L7" s="38">
        <v>0.98524900000000004</v>
      </c>
      <c r="M7" s="38">
        <v>1.652458</v>
      </c>
      <c r="P7" s="72"/>
      <c r="Q7" s="17" t="s">
        <v>30</v>
      </c>
      <c r="R7" s="17" t="s">
        <v>29</v>
      </c>
      <c r="S7" t="s">
        <v>28</v>
      </c>
      <c r="T7" s="17" t="s">
        <v>27</v>
      </c>
      <c r="U7" t="s">
        <v>26</v>
      </c>
      <c r="V7" s="38"/>
      <c r="W7" s="71"/>
      <c r="X7" s="17" t="s">
        <v>30</v>
      </c>
      <c r="Y7" s="17" t="s">
        <v>29</v>
      </c>
      <c r="Z7" t="s">
        <v>28</v>
      </c>
      <c r="AA7" s="17" t="s">
        <v>27</v>
      </c>
      <c r="AB7" s="67" t="s">
        <v>26</v>
      </c>
    </row>
    <row r="8" spans="1:28" x14ac:dyDescent="0.35">
      <c r="A8" t="s">
        <v>33</v>
      </c>
      <c r="B8" s="17">
        <v>1.987838</v>
      </c>
      <c r="D8" s="118"/>
      <c r="E8" s="22" t="s">
        <v>6</v>
      </c>
      <c r="F8" s="22" t="s">
        <v>16</v>
      </c>
      <c r="G8" s="17">
        <v>2177500</v>
      </c>
      <c r="H8" s="17">
        <v>3673600</v>
      </c>
      <c r="I8" s="17">
        <v>6182600</v>
      </c>
      <c r="J8" s="17"/>
      <c r="K8" s="38">
        <v>0.29786000000000001</v>
      </c>
      <c r="L8" s="38">
        <v>0.75404499999999997</v>
      </c>
      <c r="M8" s="38">
        <v>1.249722</v>
      </c>
      <c r="P8" s="66" t="s">
        <v>7</v>
      </c>
      <c r="Q8" s="21">
        <v>759574.34582499997</v>
      </c>
      <c r="R8" s="21">
        <v>1063900</v>
      </c>
      <c r="S8" s="17">
        <v>1543900</v>
      </c>
      <c r="T8" s="17">
        <v>2315000</v>
      </c>
      <c r="U8" s="17">
        <v>3584900</v>
      </c>
      <c r="V8" s="38"/>
      <c r="W8" s="37" t="s">
        <v>7</v>
      </c>
      <c r="X8" s="50">
        <v>0.13762199999999999</v>
      </c>
      <c r="Y8" s="50">
        <v>0.13641200000000001</v>
      </c>
      <c r="Z8" s="17">
        <v>0.13950399999999999</v>
      </c>
      <c r="AA8" s="17">
        <v>0.13433999999999999</v>
      </c>
      <c r="AB8" s="17">
        <v>0.136049</v>
      </c>
    </row>
    <row r="9" spans="1:28" x14ac:dyDescent="0.35">
      <c r="B9" s="17"/>
      <c r="D9" s="118"/>
      <c r="E9" s="22" t="s">
        <v>5</v>
      </c>
      <c r="F9" s="22" t="s">
        <v>15</v>
      </c>
      <c r="G9" s="17">
        <v>3191200</v>
      </c>
      <c r="H9" s="17">
        <v>3750700</v>
      </c>
      <c r="I9" s="17">
        <v>6147300</v>
      </c>
      <c r="J9" s="17"/>
      <c r="K9" s="38">
        <v>0.284387</v>
      </c>
      <c r="L9" s="38">
        <v>0.37520399999999998</v>
      </c>
      <c r="M9" s="38">
        <v>0.69910700000000003</v>
      </c>
      <c r="P9" s="65" t="s">
        <v>6</v>
      </c>
      <c r="Q9" s="18">
        <v>2080000</v>
      </c>
      <c r="R9" s="18">
        <v>2610700</v>
      </c>
      <c r="S9" s="17">
        <v>3377400</v>
      </c>
      <c r="T9" s="17">
        <v>4478900</v>
      </c>
      <c r="U9" s="17">
        <v>6159000</v>
      </c>
      <c r="V9" s="38"/>
      <c r="W9" s="34" t="s">
        <v>6</v>
      </c>
      <c r="X9" s="47">
        <v>0.29583500000000001</v>
      </c>
      <c r="Y9" s="47">
        <v>0.29587599999999997</v>
      </c>
      <c r="Z9" s="17">
        <v>0.29698000000000002</v>
      </c>
      <c r="AA9" s="17">
        <v>0.29436200000000001</v>
      </c>
      <c r="AB9" s="17">
        <v>0.30032999999999999</v>
      </c>
    </row>
    <row r="10" spans="1:28" x14ac:dyDescent="0.35">
      <c r="D10" s="118"/>
      <c r="E10" s="22" t="s">
        <v>4</v>
      </c>
      <c r="F10" s="22" t="s">
        <v>14</v>
      </c>
      <c r="G10" s="17">
        <v>6673500</v>
      </c>
      <c r="H10" s="17">
        <v>12011000</v>
      </c>
      <c r="I10" s="17">
        <v>17012000</v>
      </c>
      <c r="J10" s="17"/>
      <c r="K10" s="38">
        <v>0.51896200000000003</v>
      </c>
      <c r="L10" s="38">
        <v>1.14923</v>
      </c>
      <c r="M10" s="38">
        <v>1.6873009999999999</v>
      </c>
      <c r="P10" s="65" t="s">
        <v>5</v>
      </c>
      <c r="Q10" s="18">
        <v>3125800</v>
      </c>
      <c r="R10" s="18">
        <v>3582500</v>
      </c>
      <c r="S10" s="17">
        <v>4273100</v>
      </c>
      <c r="T10" s="17">
        <v>5251600</v>
      </c>
      <c r="U10" s="17">
        <v>6707200</v>
      </c>
      <c r="V10" s="38"/>
      <c r="W10" s="34" t="s">
        <v>5</v>
      </c>
      <c r="X10" s="47">
        <v>0.28743299999999999</v>
      </c>
      <c r="Y10" s="47">
        <v>0.28651399999999999</v>
      </c>
      <c r="Z10" s="17">
        <v>0.29366399999999998</v>
      </c>
      <c r="AA10" s="17">
        <v>0.29562500000000003</v>
      </c>
      <c r="AB10" s="17">
        <v>0.28587699999999999</v>
      </c>
    </row>
    <row r="11" spans="1:28" x14ac:dyDescent="0.35">
      <c r="D11" s="118"/>
      <c r="E11" s="22" t="s">
        <v>3</v>
      </c>
      <c r="F11" s="22" t="s">
        <v>13</v>
      </c>
      <c r="G11" s="17">
        <v>3259300</v>
      </c>
      <c r="H11" s="17">
        <v>13862000</v>
      </c>
      <c r="I11" s="17">
        <v>19556000</v>
      </c>
      <c r="J11" s="17"/>
      <c r="K11" s="38">
        <v>0.20234099999999999</v>
      </c>
      <c r="L11" s="38">
        <v>1.4432720000000001</v>
      </c>
      <c r="M11" s="38">
        <v>2.0642550000000002</v>
      </c>
      <c r="P11" s="65" t="s">
        <v>4</v>
      </c>
      <c r="Q11" s="18">
        <v>6584700</v>
      </c>
      <c r="R11" s="18">
        <v>7118700</v>
      </c>
      <c r="S11" s="17">
        <v>7946300</v>
      </c>
      <c r="T11" s="17">
        <v>9122600</v>
      </c>
      <c r="U11" s="17">
        <v>10906000</v>
      </c>
      <c r="V11" s="38"/>
      <c r="W11" s="34" t="s">
        <v>4</v>
      </c>
      <c r="X11" s="47">
        <v>0.51702400000000004</v>
      </c>
      <c r="Y11" s="47">
        <v>0.51896299999999995</v>
      </c>
      <c r="Z11" s="17">
        <v>0.52031000000000005</v>
      </c>
      <c r="AA11" s="17">
        <v>0.52090099999999995</v>
      </c>
      <c r="AB11" s="17">
        <v>0.52232999999999996</v>
      </c>
    </row>
    <row r="12" spans="1:28" x14ac:dyDescent="0.35">
      <c r="D12" s="118"/>
      <c r="E12" s="22" t="s">
        <v>2</v>
      </c>
      <c r="F12" s="22" t="s">
        <v>11</v>
      </c>
      <c r="G12" s="17">
        <v>5374800</v>
      </c>
      <c r="H12" s="17">
        <v>16098000</v>
      </c>
      <c r="I12" s="17">
        <v>20032000</v>
      </c>
      <c r="J12" s="17"/>
      <c r="K12" s="38">
        <v>0.461918</v>
      </c>
      <c r="L12" s="38">
        <v>1.6555249999999999</v>
      </c>
      <c r="M12" s="38">
        <v>2.241784</v>
      </c>
      <c r="P12" s="65" t="s">
        <v>3</v>
      </c>
      <c r="Q12" s="18">
        <v>3211200</v>
      </c>
      <c r="R12" s="18">
        <v>3599600</v>
      </c>
      <c r="S12" s="17">
        <v>4281100</v>
      </c>
      <c r="T12" s="17">
        <v>5393300</v>
      </c>
      <c r="U12" s="17">
        <v>7119900</v>
      </c>
      <c r="V12" s="38"/>
      <c r="W12" s="34" t="s">
        <v>3</v>
      </c>
      <c r="X12" s="47">
        <v>0.20353599999999999</v>
      </c>
      <c r="Y12" s="47">
        <v>0.20325599999999999</v>
      </c>
      <c r="Z12" s="17">
        <v>0.20549200000000001</v>
      </c>
      <c r="AA12" s="17">
        <v>0.20497799999999999</v>
      </c>
      <c r="AB12" s="17">
        <v>0.20311699999999999</v>
      </c>
    </row>
    <row r="13" spans="1:28" x14ac:dyDescent="0.35">
      <c r="D13" s="118"/>
      <c r="E13" s="22" t="s">
        <v>1</v>
      </c>
      <c r="F13" s="22" t="s">
        <v>10</v>
      </c>
      <c r="G13" s="17">
        <v>4797200</v>
      </c>
      <c r="H13" s="17">
        <v>8918100</v>
      </c>
      <c r="I13" s="17">
        <v>13076000</v>
      </c>
      <c r="J13" s="17"/>
      <c r="K13" s="38">
        <v>0.42685499999999998</v>
      </c>
      <c r="L13" s="38">
        <v>1.032675</v>
      </c>
      <c r="M13" s="38">
        <v>1.948566</v>
      </c>
      <c r="P13" s="65" t="s">
        <v>2</v>
      </c>
      <c r="Q13" s="18">
        <v>5308600</v>
      </c>
      <c r="R13" s="18">
        <v>5894800</v>
      </c>
      <c r="S13" s="17">
        <v>6800700</v>
      </c>
      <c r="T13" s="17">
        <v>8159900</v>
      </c>
      <c r="U13" s="17">
        <v>10214000</v>
      </c>
      <c r="V13" s="38"/>
      <c r="W13" s="34" t="s">
        <v>2</v>
      </c>
      <c r="X13" s="47">
        <v>0.46083000000000002</v>
      </c>
      <c r="Y13" s="47">
        <v>0.461335</v>
      </c>
      <c r="Z13" s="17">
        <v>0.46206700000000001</v>
      </c>
      <c r="AA13" s="17">
        <v>0.458754</v>
      </c>
      <c r="AB13" s="17">
        <v>0.46237200000000001</v>
      </c>
    </row>
    <row r="14" spans="1:28" x14ac:dyDescent="0.35">
      <c r="D14" s="119"/>
      <c r="E14" s="53" t="s">
        <v>0</v>
      </c>
      <c r="F14" s="53" t="s">
        <v>9</v>
      </c>
      <c r="G14" s="17">
        <v>2257400</v>
      </c>
      <c r="H14" s="17">
        <v>5878700</v>
      </c>
      <c r="I14" s="17">
        <v>11418000</v>
      </c>
      <c r="J14" s="17"/>
      <c r="K14" s="38">
        <v>0.18743699999999999</v>
      </c>
      <c r="L14" s="38">
        <v>0.98379399999999995</v>
      </c>
      <c r="M14" s="38">
        <v>1.990923</v>
      </c>
      <c r="P14" s="65" t="s">
        <v>1</v>
      </c>
      <c r="Q14" s="18">
        <v>4721100</v>
      </c>
      <c r="R14" s="18">
        <v>5339600</v>
      </c>
      <c r="S14" s="17">
        <v>6172700</v>
      </c>
      <c r="T14" s="17">
        <v>7360700</v>
      </c>
      <c r="U14" s="17">
        <v>9066400</v>
      </c>
      <c r="V14" s="38"/>
      <c r="W14" s="34" t="s">
        <v>1</v>
      </c>
      <c r="X14" s="47">
        <v>0.42340100000000003</v>
      </c>
      <c r="Y14" s="47">
        <v>0.42218499999999998</v>
      </c>
      <c r="Z14" s="17">
        <v>0.42744500000000002</v>
      </c>
      <c r="AA14" s="17">
        <v>0.42393700000000001</v>
      </c>
      <c r="AB14" s="17">
        <v>0.43460300000000002</v>
      </c>
    </row>
    <row r="15" spans="1:28" x14ac:dyDescent="0.35">
      <c r="D15" s="120" t="s">
        <v>32</v>
      </c>
      <c r="E15" s="70" t="s">
        <v>7</v>
      </c>
      <c r="F15" s="70" t="s">
        <v>17</v>
      </c>
      <c r="G15" s="21">
        <v>759574.34582499997</v>
      </c>
      <c r="H15" s="20">
        <v>3084900</v>
      </c>
      <c r="I15" s="19">
        <v>5669700</v>
      </c>
      <c r="K15" s="50">
        <v>0.13762199999999999</v>
      </c>
      <c r="L15" s="49">
        <v>0.98926400000000003</v>
      </c>
      <c r="M15" s="48">
        <v>1.6562760000000001</v>
      </c>
      <c r="P15" s="68" t="s">
        <v>0</v>
      </c>
      <c r="Q15" s="14">
        <v>2204700</v>
      </c>
      <c r="R15" s="14">
        <v>2611000</v>
      </c>
      <c r="S15" s="17">
        <v>3255100</v>
      </c>
      <c r="T15" s="17">
        <v>4308200</v>
      </c>
      <c r="U15" s="17">
        <v>6003900</v>
      </c>
      <c r="V15" s="38"/>
      <c r="W15" s="42" t="s">
        <v>0</v>
      </c>
      <c r="X15" s="45">
        <v>0.19015199999999999</v>
      </c>
      <c r="Y15" s="45">
        <v>0.18690100000000001</v>
      </c>
      <c r="Z15" s="17">
        <v>0.18990099999999999</v>
      </c>
      <c r="AA15" s="17">
        <v>0.18928600000000001</v>
      </c>
      <c r="AB15" s="17">
        <v>0.188169</v>
      </c>
    </row>
    <row r="16" spans="1:28" x14ac:dyDescent="0.35">
      <c r="D16" s="121"/>
      <c r="E16" s="15" t="s">
        <v>6</v>
      </c>
      <c r="F16" s="15" t="s">
        <v>16</v>
      </c>
      <c r="G16" s="18">
        <v>2080000</v>
      </c>
      <c r="H16" s="17">
        <v>3477200</v>
      </c>
      <c r="I16" s="16">
        <v>5870300</v>
      </c>
      <c r="K16" s="47">
        <v>0.29583500000000001</v>
      </c>
      <c r="L16" s="38">
        <v>0.75137200000000004</v>
      </c>
      <c r="M16" s="46">
        <v>1.2483880000000001</v>
      </c>
      <c r="P16" s="65"/>
      <c r="V16" s="38"/>
      <c r="W16" s="34"/>
      <c r="X16" s="38"/>
      <c r="Y16" s="38"/>
      <c r="AA16" s="38"/>
      <c r="AB16" s="41"/>
    </row>
    <row r="17" spans="4:28" x14ac:dyDescent="0.35">
      <c r="D17" s="121"/>
      <c r="E17" s="15" t="s">
        <v>5</v>
      </c>
      <c r="F17" s="15" t="s">
        <v>15</v>
      </c>
      <c r="G17" s="18">
        <v>3125800</v>
      </c>
      <c r="H17" s="17">
        <v>3619200</v>
      </c>
      <c r="I17" s="16">
        <v>5909600</v>
      </c>
      <c r="K17" s="47">
        <v>0.28743299999999999</v>
      </c>
      <c r="L17" s="38">
        <v>0.37371700000000002</v>
      </c>
      <c r="M17" s="46">
        <v>0.70437499999999997</v>
      </c>
      <c r="P17" s="65"/>
      <c r="Q17" s="108" t="s">
        <v>12</v>
      </c>
      <c r="R17" s="108"/>
      <c r="S17" s="108"/>
      <c r="T17" s="108"/>
      <c r="U17" s="108"/>
      <c r="V17" s="38"/>
      <c r="W17" s="34"/>
      <c r="X17" s="108" t="s">
        <v>12</v>
      </c>
      <c r="Y17" s="108"/>
      <c r="Z17" s="108"/>
      <c r="AA17" s="108"/>
      <c r="AB17" s="109"/>
    </row>
    <row r="18" spans="4:28" x14ac:dyDescent="0.35">
      <c r="D18" s="121"/>
      <c r="E18" s="15" t="s">
        <v>4</v>
      </c>
      <c r="F18" s="15" t="s">
        <v>14</v>
      </c>
      <c r="G18" s="18">
        <v>6584700</v>
      </c>
      <c r="H18" s="17">
        <v>11903000</v>
      </c>
      <c r="I18" s="16">
        <v>16828000</v>
      </c>
      <c r="K18" s="47">
        <v>0.51702400000000004</v>
      </c>
      <c r="L18" s="38">
        <v>1.1474850000000001</v>
      </c>
      <c r="M18" s="46">
        <v>1.683986</v>
      </c>
      <c r="P18" s="65"/>
      <c r="Q18" s="17" t="s">
        <v>30</v>
      </c>
      <c r="R18" s="17" t="s">
        <v>29</v>
      </c>
      <c r="S18" t="s">
        <v>28</v>
      </c>
      <c r="T18" s="17" t="s">
        <v>27</v>
      </c>
      <c r="U18" t="s">
        <v>26</v>
      </c>
      <c r="V18" s="38"/>
      <c r="W18" s="34"/>
      <c r="X18" s="17" t="s">
        <v>30</v>
      </c>
      <c r="Y18" s="17" t="s">
        <v>29</v>
      </c>
      <c r="Z18" t="s">
        <v>28</v>
      </c>
      <c r="AA18" s="17" t="s">
        <v>27</v>
      </c>
      <c r="AB18" s="67" t="s">
        <v>26</v>
      </c>
    </row>
    <row r="19" spans="4:28" x14ac:dyDescent="0.35">
      <c r="D19" s="121"/>
      <c r="E19" s="15" t="s">
        <v>3</v>
      </c>
      <c r="F19" s="15" t="s">
        <v>13</v>
      </c>
      <c r="G19" s="18">
        <v>3211200</v>
      </c>
      <c r="H19" s="17">
        <v>13802000</v>
      </c>
      <c r="I19" s="16">
        <v>19469000</v>
      </c>
      <c r="K19" s="47">
        <v>0.20353599999999999</v>
      </c>
      <c r="L19" s="38">
        <v>1.4407700000000001</v>
      </c>
      <c r="M19" s="46">
        <v>2.0650789999999999</v>
      </c>
      <c r="P19" s="66" t="s">
        <v>7</v>
      </c>
      <c r="Q19" s="20">
        <v>3084900</v>
      </c>
      <c r="R19" s="17">
        <v>3949700</v>
      </c>
      <c r="S19" s="17">
        <v>5116400</v>
      </c>
      <c r="T19" s="17">
        <v>6751000</v>
      </c>
      <c r="U19" s="17">
        <v>9164500</v>
      </c>
      <c r="V19" s="38"/>
      <c r="W19" s="37" t="s">
        <v>7</v>
      </c>
      <c r="X19" s="49">
        <v>0.98926400000000003</v>
      </c>
      <c r="Y19" s="60">
        <v>0.99107900000000004</v>
      </c>
      <c r="Z19" s="17">
        <v>0.99598600000000004</v>
      </c>
      <c r="AA19" s="17">
        <v>0.996085</v>
      </c>
      <c r="AB19" s="17">
        <v>0.99569099999999999</v>
      </c>
    </row>
    <row r="20" spans="4:28" x14ac:dyDescent="0.35">
      <c r="D20" s="121"/>
      <c r="E20" s="15" t="s">
        <v>2</v>
      </c>
      <c r="F20" s="15" t="s">
        <v>11</v>
      </c>
      <c r="G20" s="18">
        <v>5308600</v>
      </c>
      <c r="H20" s="17">
        <v>15972000</v>
      </c>
      <c r="I20" s="16">
        <v>19910000</v>
      </c>
      <c r="K20" s="47">
        <v>0.46083000000000002</v>
      </c>
      <c r="L20" s="38">
        <v>1.6466609999999999</v>
      </c>
      <c r="M20" s="46">
        <v>2.2247620000000001</v>
      </c>
      <c r="P20" s="65" t="s">
        <v>6</v>
      </c>
      <c r="Q20" s="17">
        <v>3477200</v>
      </c>
      <c r="R20" s="17">
        <v>4544000</v>
      </c>
      <c r="S20" s="17">
        <v>6004400</v>
      </c>
      <c r="T20" s="17">
        <v>8049500</v>
      </c>
      <c r="U20" s="17">
        <v>11018000</v>
      </c>
      <c r="V20" s="38"/>
      <c r="W20" s="34" t="s">
        <v>6</v>
      </c>
      <c r="X20" s="38">
        <v>0.75137200000000004</v>
      </c>
      <c r="Y20">
        <v>0.75020699999999996</v>
      </c>
      <c r="Z20" s="17">
        <v>0.75355099999999997</v>
      </c>
      <c r="AA20" s="17">
        <v>0.748834</v>
      </c>
      <c r="AB20" s="17">
        <v>0.75382800000000005</v>
      </c>
    </row>
    <row r="21" spans="4:28" x14ac:dyDescent="0.35">
      <c r="D21" s="121"/>
      <c r="E21" s="15" t="s">
        <v>1</v>
      </c>
      <c r="F21" s="15" t="s">
        <v>10</v>
      </c>
      <c r="G21" s="18">
        <v>4721100</v>
      </c>
      <c r="H21" s="17">
        <v>8771600</v>
      </c>
      <c r="I21" s="16">
        <v>12962000</v>
      </c>
      <c r="K21" s="47">
        <v>0.42340100000000003</v>
      </c>
      <c r="L21" s="38">
        <v>1.0241210000000001</v>
      </c>
      <c r="M21" s="46">
        <v>1.9596960000000001</v>
      </c>
      <c r="P21" s="65" t="s">
        <v>5</v>
      </c>
      <c r="Q21" s="17">
        <v>3619200</v>
      </c>
      <c r="R21" s="17">
        <v>4581600</v>
      </c>
      <c r="S21" s="17">
        <v>5946400</v>
      </c>
      <c r="T21" s="17">
        <v>7910500</v>
      </c>
      <c r="U21" s="17">
        <v>10810000</v>
      </c>
      <c r="V21" s="38"/>
      <c r="W21" s="34" t="s">
        <v>5</v>
      </c>
      <c r="X21" s="38">
        <v>0.37371700000000002</v>
      </c>
      <c r="Y21">
        <v>0.368537</v>
      </c>
      <c r="Z21" s="17">
        <v>0.379581</v>
      </c>
      <c r="AA21" s="17">
        <v>0.37614399999999998</v>
      </c>
      <c r="AB21" s="17">
        <v>0.37190699999999999</v>
      </c>
    </row>
    <row r="22" spans="4:28" x14ac:dyDescent="0.35">
      <c r="D22" s="122"/>
      <c r="E22" s="69" t="s">
        <v>0</v>
      </c>
      <c r="F22" s="69" t="s">
        <v>9</v>
      </c>
      <c r="G22" s="14">
        <v>2204700</v>
      </c>
      <c r="H22" s="13">
        <v>5717600</v>
      </c>
      <c r="I22" s="12">
        <v>11163000</v>
      </c>
      <c r="K22" s="45">
        <v>0.19015199999999999</v>
      </c>
      <c r="L22" s="44">
        <v>0.98104400000000003</v>
      </c>
      <c r="M22" s="43">
        <v>1.995763</v>
      </c>
      <c r="P22" s="65" t="s">
        <v>4</v>
      </c>
      <c r="Q22" s="17">
        <v>11903000</v>
      </c>
      <c r="R22" s="17">
        <v>12805000</v>
      </c>
      <c r="S22" s="17">
        <v>14142000</v>
      </c>
      <c r="T22" s="17">
        <v>16103000</v>
      </c>
      <c r="U22" s="17">
        <v>18963000</v>
      </c>
      <c r="V22" s="38"/>
      <c r="W22" s="34" t="s">
        <v>4</v>
      </c>
      <c r="X22" s="38">
        <v>1.1474850000000001</v>
      </c>
      <c r="Y22">
        <v>1.142174</v>
      </c>
      <c r="Z22" s="17">
        <v>1.1517660000000001</v>
      </c>
      <c r="AA22" s="17">
        <v>1.147087</v>
      </c>
      <c r="AB22" s="17">
        <v>1.1448970000000001</v>
      </c>
    </row>
    <row r="23" spans="4:28" x14ac:dyDescent="0.35">
      <c r="D23" s="112" t="s">
        <v>31</v>
      </c>
      <c r="E23" s="61" t="s">
        <v>7</v>
      </c>
      <c r="F23" s="61" t="s">
        <v>17</v>
      </c>
      <c r="G23" s="60"/>
      <c r="H23" s="60"/>
      <c r="I23" s="59"/>
      <c r="K23" s="38"/>
      <c r="L23" s="38"/>
      <c r="M23" s="38"/>
      <c r="P23" s="65" t="s">
        <v>3</v>
      </c>
      <c r="Q23" s="17">
        <v>13802000</v>
      </c>
      <c r="R23" s="17">
        <v>14395000</v>
      </c>
      <c r="S23" s="17">
        <v>15413000</v>
      </c>
      <c r="T23" s="17">
        <v>16987000</v>
      </c>
      <c r="U23" s="17">
        <v>19378000</v>
      </c>
      <c r="V23" s="38"/>
      <c r="W23" s="34" t="s">
        <v>3</v>
      </c>
      <c r="X23" s="38">
        <v>1.4407700000000001</v>
      </c>
      <c r="Y23">
        <v>1.4379690000000001</v>
      </c>
      <c r="Z23" s="17">
        <v>1.4408939999999999</v>
      </c>
      <c r="AA23" s="17">
        <v>1.4401820000000001</v>
      </c>
      <c r="AB23" s="17">
        <v>1.438266</v>
      </c>
    </row>
    <row r="24" spans="4:28" x14ac:dyDescent="0.35">
      <c r="D24" s="113"/>
      <c r="E24" s="22" t="s">
        <v>6</v>
      </c>
      <c r="F24" s="22" t="s">
        <v>16</v>
      </c>
      <c r="I24" s="54"/>
      <c r="K24" s="38"/>
      <c r="L24" s="38"/>
      <c r="M24" s="38"/>
      <c r="P24" s="65" t="s">
        <v>2</v>
      </c>
      <c r="Q24" s="17">
        <v>15972000</v>
      </c>
      <c r="R24" s="17">
        <v>16883000</v>
      </c>
      <c r="S24" s="17">
        <v>18164000</v>
      </c>
      <c r="T24" s="17">
        <v>19981000</v>
      </c>
      <c r="U24" s="17">
        <v>22595000</v>
      </c>
      <c r="V24" s="38"/>
      <c r="W24" s="34" t="s">
        <v>2</v>
      </c>
      <c r="X24" s="38">
        <v>1.6466609999999999</v>
      </c>
      <c r="Y24">
        <v>1.653206</v>
      </c>
      <c r="Z24" s="17">
        <v>1.6604380000000001</v>
      </c>
      <c r="AA24" s="17">
        <v>1.6561250000000001</v>
      </c>
      <c r="AB24" s="17">
        <v>1.658774</v>
      </c>
    </row>
    <row r="25" spans="4:28" x14ac:dyDescent="0.35">
      <c r="D25" s="113"/>
      <c r="E25" s="22" t="s">
        <v>5</v>
      </c>
      <c r="F25" s="22" t="s">
        <v>15</v>
      </c>
      <c r="I25" s="54"/>
      <c r="K25" s="38"/>
      <c r="L25" s="38"/>
      <c r="M25" s="38"/>
      <c r="P25" s="65" t="s">
        <v>1</v>
      </c>
      <c r="Q25" s="17">
        <v>8771600</v>
      </c>
      <c r="R25" s="17">
        <v>9866400</v>
      </c>
      <c r="S25" s="17">
        <v>11329000</v>
      </c>
      <c r="T25" s="17">
        <v>13243000</v>
      </c>
      <c r="U25" s="17">
        <v>15919000</v>
      </c>
      <c r="V25" s="38"/>
      <c r="W25" s="34" t="s">
        <v>1</v>
      </c>
      <c r="X25" s="38">
        <v>1.0241210000000001</v>
      </c>
      <c r="Y25">
        <v>1.030386</v>
      </c>
      <c r="Z25" s="17">
        <v>1.030662</v>
      </c>
      <c r="AA25" s="17">
        <v>1.037882</v>
      </c>
      <c r="AB25" s="17">
        <v>1.035277</v>
      </c>
    </row>
    <row r="26" spans="4:28" x14ac:dyDescent="0.35">
      <c r="D26" s="113"/>
      <c r="E26" s="22" t="s">
        <v>4</v>
      </c>
      <c r="F26" s="22" t="s">
        <v>14</v>
      </c>
      <c r="I26" s="54"/>
      <c r="K26" s="38"/>
      <c r="L26" s="38"/>
      <c r="M26" s="38"/>
      <c r="P26" s="68" t="s">
        <v>0</v>
      </c>
      <c r="Q26" s="13">
        <v>5717600</v>
      </c>
      <c r="R26" s="17">
        <v>6755700</v>
      </c>
      <c r="S26" s="17">
        <v>8241200</v>
      </c>
      <c r="T26" s="17">
        <v>10414000</v>
      </c>
      <c r="U26" s="17">
        <v>13648000</v>
      </c>
      <c r="V26" s="38"/>
      <c r="W26" s="42" t="s">
        <v>0</v>
      </c>
      <c r="X26" s="44">
        <v>0.98104400000000003</v>
      </c>
      <c r="Y26" s="52">
        <v>0.98409599999999997</v>
      </c>
      <c r="Z26" s="17">
        <v>0.98029900000000003</v>
      </c>
      <c r="AA26" s="17">
        <v>0.97546900000000003</v>
      </c>
      <c r="AB26" s="17">
        <v>0.98092900000000005</v>
      </c>
    </row>
    <row r="27" spans="4:28" x14ac:dyDescent="0.35">
      <c r="D27" s="113"/>
      <c r="E27" s="22" t="s">
        <v>3</v>
      </c>
      <c r="F27" s="22" t="s">
        <v>13</v>
      </c>
      <c r="I27" s="54"/>
      <c r="K27" s="38"/>
      <c r="L27" s="38"/>
      <c r="M27" s="38"/>
      <c r="P27" s="65"/>
      <c r="V27" s="38"/>
      <c r="W27" s="34"/>
      <c r="X27" s="38"/>
      <c r="Y27" s="38"/>
      <c r="Z27" s="38"/>
      <c r="AA27" s="38"/>
      <c r="AB27" s="41"/>
    </row>
    <row r="28" spans="4:28" x14ac:dyDescent="0.35">
      <c r="D28" s="113"/>
      <c r="E28" s="22" t="s">
        <v>2</v>
      </c>
      <c r="F28" s="22" t="s">
        <v>11</v>
      </c>
      <c r="I28" s="54"/>
      <c r="K28" s="38"/>
      <c r="L28" s="38"/>
      <c r="M28" s="38"/>
      <c r="P28" s="65"/>
      <c r="Q28" s="108" t="s">
        <v>8</v>
      </c>
      <c r="R28" s="108"/>
      <c r="S28" s="108"/>
      <c r="T28" s="108"/>
      <c r="U28" s="108"/>
      <c r="V28" s="38"/>
      <c r="W28" s="34"/>
      <c r="X28" s="108" t="s">
        <v>8</v>
      </c>
      <c r="Y28" s="108"/>
      <c r="Z28" s="108"/>
      <c r="AA28" s="108"/>
      <c r="AB28" s="109"/>
    </row>
    <row r="29" spans="4:28" x14ac:dyDescent="0.35">
      <c r="D29" s="113"/>
      <c r="E29" s="22" t="s">
        <v>1</v>
      </c>
      <c r="F29" s="22" t="s">
        <v>10</v>
      </c>
      <c r="I29" s="54"/>
      <c r="K29" s="38"/>
      <c r="L29" s="38"/>
      <c r="M29" s="38"/>
      <c r="P29" s="65"/>
      <c r="Q29" s="17" t="s">
        <v>30</v>
      </c>
      <c r="R29" s="17" t="s">
        <v>29</v>
      </c>
      <c r="S29" t="s">
        <v>28</v>
      </c>
      <c r="T29" s="17" t="s">
        <v>27</v>
      </c>
      <c r="U29" t="s">
        <v>26</v>
      </c>
      <c r="V29" s="38"/>
      <c r="W29" s="34"/>
      <c r="X29" s="17" t="s">
        <v>30</v>
      </c>
      <c r="Y29" s="17" t="s">
        <v>29</v>
      </c>
      <c r="Z29" t="s">
        <v>28</v>
      </c>
      <c r="AA29" s="17" t="s">
        <v>27</v>
      </c>
      <c r="AB29" s="67" t="s">
        <v>26</v>
      </c>
    </row>
    <row r="30" spans="4:28" x14ac:dyDescent="0.35">
      <c r="D30" s="114"/>
      <c r="E30" s="53" t="s">
        <v>0</v>
      </c>
      <c r="F30" s="53" t="s">
        <v>9</v>
      </c>
      <c r="G30" s="52"/>
      <c r="H30" s="52"/>
      <c r="I30" s="51"/>
      <c r="K30" s="38"/>
      <c r="L30" s="38"/>
      <c r="M30" s="38"/>
      <c r="P30" s="66" t="s">
        <v>7</v>
      </c>
      <c r="Q30" s="19">
        <v>5669700</v>
      </c>
      <c r="R30" s="17">
        <v>6847600</v>
      </c>
      <c r="S30" s="17">
        <v>8202900</v>
      </c>
      <c r="T30" s="17">
        <v>9801100</v>
      </c>
      <c r="U30" s="17">
        <v>11750000</v>
      </c>
      <c r="V30" s="38"/>
      <c r="W30" s="37" t="s">
        <v>7</v>
      </c>
      <c r="X30" s="48">
        <v>1.6562760000000001</v>
      </c>
      <c r="Y30" s="17">
        <v>1.6607449999999999</v>
      </c>
      <c r="Z30" s="17">
        <v>1.6658459999999999</v>
      </c>
      <c r="AA30" s="17">
        <v>1.6611530000000001</v>
      </c>
      <c r="AB30" s="17">
        <v>1.6734610000000001</v>
      </c>
    </row>
    <row r="31" spans="4:28" x14ac:dyDescent="0.35">
      <c r="D31" s="112" t="s">
        <v>25</v>
      </c>
      <c r="E31" s="61" t="s">
        <v>7</v>
      </c>
      <c r="F31" s="61" t="s">
        <v>17</v>
      </c>
      <c r="G31" s="21">
        <v>1063900</v>
      </c>
      <c r="H31" s="17">
        <v>3949700</v>
      </c>
      <c r="I31" s="17">
        <v>6847600</v>
      </c>
      <c r="K31" s="50">
        <v>0.13641200000000001</v>
      </c>
      <c r="L31" s="60">
        <v>0.99107900000000004</v>
      </c>
      <c r="M31" s="17">
        <v>1.6607449999999999</v>
      </c>
      <c r="P31" s="65" t="s">
        <v>6</v>
      </c>
      <c r="Q31" s="16">
        <v>5870300</v>
      </c>
      <c r="R31" s="17">
        <v>7475600</v>
      </c>
      <c r="S31" s="17">
        <v>9385600</v>
      </c>
      <c r="T31" s="17">
        <v>11759000</v>
      </c>
      <c r="U31" s="17">
        <v>14745000</v>
      </c>
      <c r="W31" s="34" t="s">
        <v>6</v>
      </c>
      <c r="X31" s="46">
        <v>1.2483880000000001</v>
      </c>
      <c r="Y31" s="17">
        <v>1.247835</v>
      </c>
      <c r="Z31" s="17">
        <v>1.2519229999999999</v>
      </c>
      <c r="AA31" s="17">
        <v>1.25451</v>
      </c>
      <c r="AB31" s="17">
        <v>1.2509490000000001</v>
      </c>
    </row>
    <row r="32" spans="4:28" x14ac:dyDescent="0.35">
      <c r="D32" s="113"/>
      <c r="E32" s="22" t="s">
        <v>6</v>
      </c>
      <c r="F32" s="22" t="s">
        <v>16</v>
      </c>
      <c r="G32" s="18">
        <v>2610700</v>
      </c>
      <c r="H32" s="17">
        <v>4544000</v>
      </c>
      <c r="I32" s="17">
        <v>7475600</v>
      </c>
      <c r="K32" s="47">
        <v>0.29587599999999997</v>
      </c>
      <c r="L32">
        <v>0.75020699999999996</v>
      </c>
      <c r="M32" s="17">
        <v>1.247835</v>
      </c>
      <c r="P32" s="65" t="s">
        <v>5</v>
      </c>
      <c r="Q32" s="16">
        <v>5909600</v>
      </c>
      <c r="R32" s="17">
        <v>7518800</v>
      </c>
      <c r="S32" s="17">
        <v>9439600</v>
      </c>
      <c r="T32" s="17">
        <v>11840000</v>
      </c>
      <c r="U32" s="17">
        <v>14891000</v>
      </c>
      <c r="W32" s="34" t="s">
        <v>5</v>
      </c>
      <c r="X32" s="46">
        <v>0.70437499999999997</v>
      </c>
      <c r="Y32" s="17">
        <v>0.69996599999999998</v>
      </c>
      <c r="Z32" s="17">
        <v>0.70048600000000005</v>
      </c>
      <c r="AA32" s="17">
        <v>0.70537099999999997</v>
      </c>
      <c r="AB32" s="17">
        <v>0.70686300000000002</v>
      </c>
    </row>
    <row r="33" spans="4:28" x14ac:dyDescent="0.35">
      <c r="D33" s="113"/>
      <c r="E33" s="22" t="s">
        <v>5</v>
      </c>
      <c r="F33" s="22" t="s">
        <v>15</v>
      </c>
      <c r="G33" s="18">
        <v>3582500</v>
      </c>
      <c r="H33" s="17">
        <v>4581600</v>
      </c>
      <c r="I33" s="17">
        <v>7518800</v>
      </c>
      <c r="K33" s="47">
        <v>0.28651399999999999</v>
      </c>
      <c r="L33">
        <v>0.368537</v>
      </c>
      <c r="M33" s="17">
        <v>0.69996599999999998</v>
      </c>
      <c r="P33" s="65" t="s">
        <v>4</v>
      </c>
      <c r="Q33" s="16">
        <v>16828000</v>
      </c>
      <c r="R33" s="17">
        <v>17991000</v>
      </c>
      <c r="S33" s="17">
        <v>19332000</v>
      </c>
      <c r="T33" s="17">
        <v>21007000</v>
      </c>
      <c r="U33" s="17">
        <v>23055000</v>
      </c>
      <c r="W33" s="34" t="s">
        <v>4</v>
      </c>
      <c r="X33" s="46">
        <v>1.683986</v>
      </c>
      <c r="Y33" s="17">
        <v>1.6744730000000001</v>
      </c>
      <c r="Z33" s="17">
        <v>1.6832739999999999</v>
      </c>
      <c r="AA33" s="17">
        <v>1.6902550000000001</v>
      </c>
      <c r="AB33" s="17">
        <v>1.6862569999999999</v>
      </c>
    </row>
    <row r="34" spans="4:28" x14ac:dyDescent="0.35">
      <c r="D34" s="113"/>
      <c r="E34" s="22" t="s">
        <v>4</v>
      </c>
      <c r="F34" s="22" t="s">
        <v>14</v>
      </c>
      <c r="G34" s="18">
        <v>7118700</v>
      </c>
      <c r="H34" s="17">
        <v>12805000</v>
      </c>
      <c r="I34" s="17">
        <v>17991000</v>
      </c>
      <c r="K34" s="47">
        <v>0.51896299999999995</v>
      </c>
      <c r="L34">
        <v>1.142174</v>
      </c>
      <c r="M34" s="17">
        <v>1.6744730000000001</v>
      </c>
      <c r="P34" s="65" t="s">
        <v>3</v>
      </c>
      <c r="Q34" s="16">
        <v>19469000</v>
      </c>
      <c r="R34" s="17">
        <v>20029000</v>
      </c>
      <c r="S34" s="17">
        <v>20671000</v>
      </c>
      <c r="T34" s="17">
        <v>21449000</v>
      </c>
      <c r="U34" s="17">
        <v>22361000</v>
      </c>
      <c r="W34" s="34" t="s">
        <v>3</v>
      </c>
      <c r="X34" s="46">
        <v>2.0650789999999999</v>
      </c>
      <c r="Y34" s="17">
        <v>2.0490870000000001</v>
      </c>
      <c r="Z34" s="17">
        <v>2.0529120000000001</v>
      </c>
      <c r="AA34" s="17">
        <v>2.0634980000000001</v>
      </c>
      <c r="AB34" s="17">
        <v>2.0627439999999999</v>
      </c>
    </row>
    <row r="35" spans="4:28" x14ac:dyDescent="0.35">
      <c r="D35" s="113"/>
      <c r="E35" s="22" t="s">
        <v>3</v>
      </c>
      <c r="F35" s="22" t="s">
        <v>13</v>
      </c>
      <c r="G35" s="18">
        <v>3599600</v>
      </c>
      <c r="H35" s="17">
        <v>14395000</v>
      </c>
      <c r="I35" s="17">
        <v>20029000</v>
      </c>
      <c r="K35" s="47">
        <v>0.20325599999999999</v>
      </c>
      <c r="L35">
        <v>1.4379690000000001</v>
      </c>
      <c r="M35" s="17">
        <v>2.0490870000000001</v>
      </c>
      <c r="P35" s="65" t="s">
        <v>2</v>
      </c>
      <c r="Q35" s="16">
        <v>19910000</v>
      </c>
      <c r="R35" s="17">
        <v>20743000</v>
      </c>
      <c r="S35" s="17">
        <v>21690000</v>
      </c>
      <c r="T35" s="17">
        <v>22868000</v>
      </c>
      <c r="U35" s="17">
        <v>24365000</v>
      </c>
      <c r="W35" s="34" t="s">
        <v>2</v>
      </c>
      <c r="X35" s="46">
        <v>2.2247620000000001</v>
      </c>
      <c r="Y35" s="17">
        <v>2.2357580000000001</v>
      </c>
      <c r="Z35" s="17">
        <v>2.2396039999999999</v>
      </c>
      <c r="AA35" s="17">
        <v>2.2346159999999999</v>
      </c>
      <c r="AB35" s="17">
        <v>2.232831</v>
      </c>
    </row>
    <row r="36" spans="4:28" x14ac:dyDescent="0.35">
      <c r="D36" s="113"/>
      <c r="E36" s="22" t="s">
        <v>2</v>
      </c>
      <c r="F36" s="22" t="s">
        <v>11</v>
      </c>
      <c r="G36" s="18">
        <v>5894800</v>
      </c>
      <c r="H36" s="17">
        <v>16883000</v>
      </c>
      <c r="I36" s="17">
        <v>20743000</v>
      </c>
      <c r="K36" s="47">
        <v>0.461335</v>
      </c>
      <c r="L36">
        <v>1.653206</v>
      </c>
      <c r="M36" s="17">
        <v>2.2357580000000001</v>
      </c>
      <c r="P36" s="65" t="s">
        <v>1</v>
      </c>
      <c r="Q36" s="16">
        <v>12962000</v>
      </c>
      <c r="R36" s="17">
        <v>13784000</v>
      </c>
      <c r="S36" s="17">
        <v>14805000</v>
      </c>
      <c r="T36" s="17">
        <v>16090000</v>
      </c>
      <c r="U36" s="17">
        <v>17767000</v>
      </c>
      <c r="W36" s="34" t="s">
        <v>1</v>
      </c>
      <c r="X36" s="46">
        <v>1.9596960000000001</v>
      </c>
      <c r="Y36" s="17">
        <v>1.951298</v>
      </c>
      <c r="Z36" s="17">
        <v>1.9530050000000001</v>
      </c>
      <c r="AA36" s="17">
        <v>1.9554830000000001</v>
      </c>
      <c r="AB36" s="17">
        <v>1.9596750000000001</v>
      </c>
    </row>
    <row r="37" spans="4:28" ht="15" thickBot="1" x14ac:dyDescent="0.4">
      <c r="D37" s="113"/>
      <c r="E37" s="22" t="s">
        <v>1</v>
      </c>
      <c r="F37" s="22" t="s">
        <v>10</v>
      </c>
      <c r="G37" s="18">
        <v>5339600</v>
      </c>
      <c r="H37" s="17">
        <v>9866400</v>
      </c>
      <c r="I37" s="17">
        <v>13784000</v>
      </c>
      <c r="K37" s="47">
        <v>0.42218499999999998</v>
      </c>
      <c r="L37">
        <v>1.030386</v>
      </c>
      <c r="M37" s="17">
        <v>1.951298</v>
      </c>
      <c r="P37" s="63" t="s">
        <v>0</v>
      </c>
      <c r="Q37" s="12">
        <v>11163000</v>
      </c>
      <c r="R37" s="17">
        <v>12400000</v>
      </c>
      <c r="S37" s="17">
        <v>13881000</v>
      </c>
      <c r="T37" s="17">
        <v>15700000</v>
      </c>
      <c r="U37" s="17">
        <v>18007000</v>
      </c>
      <c r="V37" s="29"/>
      <c r="W37" s="28" t="s">
        <v>0</v>
      </c>
      <c r="X37" s="43">
        <v>1.995763</v>
      </c>
      <c r="Y37" s="17">
        <v>1.996081</v>
      </c>
      <c r="Z37" s="17">
        <v>1.988496</v>
      </c>
      <c r="AA37" s="17">
        <v>1.9958910000000001</v>
      </c>
      <c r="AB37" s="17">
        <v>1.987838</v>
      </c>
    </row>
    <row r="38" spans="4:28" ht="15.5" thickTop="1" thickBot="1" x14ac:dyDescent="0.4">
      <c r="D38" s="114"/>
      <c r="E38" s="53" t="s">
        <v>0</v>
      </c>
      <c r="F38" s="53" t="s">
        <v>9</v>
      </c>
      <c r="G38" s="14">
        <v>2611000</v>
      </c>
      <c r="H38" s="17">
        <v>6755700</v>
      </c>
      <c r="I38" s="17">
        <v>12400000</v>
      </c>
      <c r="K38" s="45">
        <v>0.18690100000000001</v>
      </c>
      <c r="L38" s="52">
        <v>0.98409599999999997</v>
      </c>
      <c r="M38" s="17">
        <v>1.996081</v>
      </c>
      <c r="P38" s="40"/>
      <c r="X38" s="38"/>
    </row>
    <row r="39" spans="4:28" ht="15" thickTop="1" x14ac:dyDescent="0.35">
      <c r="D39" s="112" t="s">
        <v>24</v>
      </c>
      <c r="E39" s="61" t="s">
        <v>7</v>
      </c>
      <c r="F39" s="61" t="s">
        <v>17</v>
      </c>
      <c r="G39" s="60"/>
      <c r="H39" s="60"/>
      <c r="I39" s="59"/>
      <c r="K39" s="38"/>
      <c r="L39" s="38"/>
      <c r="M39" s="38"/>
      <c r="O39" s="58"/>
      <c r="P39" s="57"/>
      <c r="Q39" s="115" t="s">
        <v>19</v>
      </c>
      <c r="R39" s="115"/>
      <c r="S39" s="115"/>
      <c r="T39" s="115"/>
      <c r="U39" s="115"/>
      <c r="V39" s="56"/>
      <c r="W39" s="55"/>
      <c r="X39" s="115" t="s">
        <v>19</v>
      </c>
      <c r="Y39" s="115"/>
      <c r="Z39" s="115"/>
      <c r="AA39" s="115"/>
      <c r="AB39" s="116"/>
    </row>
    <row r="40" spans="4:28" x14ac:dyDescent="0.35">
      <c r="D40" s="113"/>
      <c r="E40" s="22" t="s">
        <v>6</v>
      </c>
      <c r="F40" s="22" t="s">
        <v>16</v>
      </c>
      <c r="I40" s="54"/>
      <c r="K40" s="38"/>
      <c r="L40" s="38"/>
      <c r="M40" s="38"/>
      <c r="O40" s="36"/>
      <c r="P40" s="11"/>
      <c r="Q40" s="9">
        <v>0.1</v>
      </c>
      <c r="R40" s="9">
        <v>0.3</v>
      </c>
      <c r="S40" s="9">
        <v>0.5</v>
      </c>
      <c r="T40" s="9">
        <v>0.7</v>
      </c>
      <c r="U40" s="9">
        <v>0.9</v>
      </c>
      <c r="V40" s="38"/>
      <c r="W40" s="34"/>
      <c r="X40" s="9">
        <v>0.1</v>
      </c>
      <c r="Y40" s="9">
        <v>0.3</v>
      </c>
      <c r="Z40" s="9">
        <v>0.5</v>
      </c>
      <c r="AA40" s="9">
        <v>0.7</v>
      </c>
      <c r="AB40" s="39">
        <v>0.9</v>
      </c>
    </row>
    <row r="41" spans="4:28" x14ac:dyDescent="0.35">
      <c r="D41" s="113"/>
      <c r="E41" s="22" t="s">
        <v>5</v>
      </c>
      <c r="F41" s="22" t="s">
        <v>15</v>
      </c>
      <c r="I41" s="54"/>
      <c r="K41" s="38"/>
      <c r="L41" s="38"/>
      <c r="M41" s="38"/>
      <c r="O41" s="36">
        <v>568</v>
      </c>
      <c r="P41" s="37" t="s">
        <v>7</v>
      </c>
      <c r="Q41" s="78">
        <f t="shared" ref="Q41:U48" si="0">((Q8*179)/$O41)/1000</f>
        <v>239.37290123710389</v>
      </c>
      <c r="R41" s="78">
        <f t="shared" si="0"/>
        <v>335.27834507042252</v>
      </c>
      <c r="S41" s="78">
        <f t="shared" si="0"/>
        <v>486.54595070422533</v>
      </c>
      <c r="T41" s="78">
        <f t="shared" si="0"/>
        <v>729.55105633802816</v>
      </c>
      <c r="U41" s="78">
        <f t="shared" si="0"/>
        <v>1129.7484154929577</v>
      </c>
      <c r="V41" s="38"/>
      <c r="W41" s="37" t="s">
        <v>7</v>
      </c>
      <c r="X41" s="78">
        <f t="shared" ref="X41:AB48" si="1">X8</f>
        <v>0.13762199999999999</v>
      </c>
      <c r="Y41" s="78">
        <f t="shared" si="1"/>
        <v>0.13641200000000001</v>
      </c>
      <c r="Z41" s="78">
        <f t="shared" si="1"/>
        <v>0.13950399999999999</v>
      </c>
      <c r="AA41" s="78">
        <f t="shared" si="1"/>
        <v>0.13433999999999999</v>
      </c>
      <c r="AB41" s="78">
        <f t="shared" si="1"/>
        <v>0.136049</v>
      </c>
    </row>
    <row r="42" spans="4:28" x14ac:dyDescent="0.35">
      <c r="D42" s="113"/>
      <c r="E42" s="22" t="s">
        <v>4</v>
      </c>
      <c r="F42" s="22" t="s">
        <v>14</v>
      </c>
      <c r="I42" s="54"/>
      <c r="K42" s="38"/>
      <c r="L42" s="38"/>
      <c r="M42" s="38"/>
      <c r="O42" s="36">
        <v>599</v>
      </c>
      <c r="P42" s="34" t="s">
        <v>6</v>
      </c>
      <c r="Q42" s="78">
        <f t="shared" si="0"/>
        <v>621.56928213689491</v>
      </c>
      <c r="R42" s="78">
        <f t="shared" si="0"/>
        <v>780.15909849749585</v>
      </c>
      <c r="S42" s="78">
        <f t="shared" si="0"/>
        <v>1009.2731218697829</v>
      </c>
      <c r="T42" s="78">
        <f t="shared" si="0"/>
        <v>1338.4358931552588</v>
      </c>
      <c r="U42" s="78">
        <f t="shared" si="0"/>
        <v>1840.5025041736228</v>
      </c>
      <c r="V42" s="38"/>
      <c r="W42" s="34" t="s">
        <v>6</v>
      </c>
      <c r="X42" s="78">
        <f t="shared" si="1"/>
        <v>0.29583500000000001</v>
      </c>
      <c r="Y42" s="78">
        <f t="shared" si="1"/>
        <v>0.29587599999999997</v>
      </c>
      <c r="Z42" s="78">
        <f t="shared" si="1"/>
        <v>0.29698000000000002</v>
      </c>
      <c r="AA42" s="78">
        <f t="shared" si="1"/>
        <v>0.29436200000000001</v>
      </c>
      <c r="AB42" s="78">
        <f t="shared" si="1"/>
        <v>0.30032999999999999</v>
      </c>
    </row>
    <row r="43" spans="4:28" x14ac:dyDescent="0.35">
      <c r="D43" s="113"/>
      <c r="E43" s="22" t="s">
        <v>3</v>
      </c>
      <c r="F43" s="22" t="s">
        <v>13</v>
      </c>
      <c r="I43" s="54"/>
      <c r="K43" s="38"/>
      <c r="L43" s="38"/>
      <c r="M43" s="38"/>
      <c r="O43" s="36">
        <v>568</v>
      </c>
      <c r="P43" s="34" t="s">
        <v>5</v>
      </c>
      <c r="Q43" s="78">
        <f t="shared" si="0"/>
        <v>985.06725352112676</v>
      </c>
      <c r="R43" s="78">
        <f t="shared" si="0"/>
        <v>1128.9920774647887</v>
      </c>
      <c r="S43" s="78">
        <f t="shared" si="0"/>
        <v>1346.6283450704227</v>
      </c>
      <c r="T43" s="78">
        <f t="shared" si="0"/>
        <v>1654.993661971831</v>
      </c>
      <c r="U43" s="78">
        <f t="shared" si="0"/>
        <v>2113.7126760563378</v>
      </c>
      <c r="V43" s="38"/>
      <c r="W43" s="34" t="s">
        <v>5</v>
      </c>
      <c r="X43" s="78">
        <f t="shared" si="1"/>
        <v>0.28743299999999999</v>
      </c>
      <c r="Y43" s="78">
        <f t="shared" si="1"/>
        <v>0.28651399999999999</v>
      </c>
      <c r="Z43" s="78">
        <f t="shared" si="1"/>
        <v>0.29366399999999998</v>
      </c>
      <c r="AA43" s="78">
        <f t="shared" si="1"/>
        <v>0.29562500000000003</v>
      </c>
      <c r="AB43" s="78">
        <f t="shared" si="1"/>
        <v>0.28587699999999999</v>
      </c>
    </row>
    <row r="44" spans="4:28" x14ac:dyDescent="0.35">
      <c r="D44" s="113"/>
      <c r="E44" s="22" t="s">
        <v>2</v>
      </c>
      <c r="F44" s="22" t="s">
        <v>11</v>
      </c>
      <c r="I44" s="54"/>
      <c r="K44" s="38"/>
      <c r="L44" s="38"/>
      <c r="M44" s="38"/>
      <c r="O44" s="36">
        <v>599</v>
      </c>
      <c r="P44" s="34" t="s">
        <v>4</v>
      </c>
      <c r="Q44" s="78">
        <f t="shared" si="0"/>
        <v>1967.7150250417362</v>
      </c>
      <c r="R44" s="78">
        <f t="shared" si="0"/>
        <v>2127.2909849749585</v>
      </c>
      <c r="S44" s="78">
        <f t="shared" si="0"/>
        <v>2374.603839732888</v>
      </c>
      <c r="T44" s="78">
        <f t="shared" si="0"/>
        <v>2726.1191986644408</v>
      </c>
      <c r="U44" s="78">
        <f t="shared" si="0"/>
        <v>3259.0550918196996</v>
      </c>
      <c r="V44" s="38"/>
      <c r="W44" s="34" t="s">
        <v>4</v>
      </c>
      <c r="X44" s="78">
        <f t="shared" si="1"/>
        <v>0.51702400000000004</v>
      </c>
      <c r="Y44" s="78">
        <f t="shared" si="1"/>
        <v>0.51896299999999995</v>
      </c>
      <c r="Z44" s="78">
        <f t="shared" si="1"/>
        <v>0.52031000000000005</v>
      </c>
      <c r="AA44" s="78">
        <f t="shared" si="1"/>
        <v>0.52090099999999995</v>
      </c>
      <c r="AB44" s="78">
        <f t="shared" si="1"/>
        <v>0.52232999999999996</v>
      </c>
    </row>
    <row r="45" spans="4:28" x14ac:dyDescent="0.35">
      <c r="D45" s="113"/>
      <c r="E45" s="22" t="s">
        <v>1</v>
      </c>
      <c r="F45" s="22" t="s">
        <v>10</v>
      </c>
      <c r="I45" s="54"/>
      <c r="K45" s="38"/>
      <c r="L45" s="38"/>
      <c r="M45" s="38"/>
      <c r="O45" s="36">
        <v>568</v>
      </c>
      <c r="P45" s="34" t="s">
        <v>3</v>
      </c>
      <c r="Q45" s="78">
        <f t="shared" si="0"/>
        <v>1011.9802816901408</v>
      </c>
      <c r="R45" s="78">
        <f t="shared" si="0"/>
        <v>1134.3809859154931</v>
      </c>
      <c r="S45" s="78">
        <f t="shared" si="0"/>
        <v>1349.1494718309859</v>
      </c>
      <c r="T45" s="78">
        <f t="shared" si="0"/>
        <v>1699.64911971831</v>
      </c>
      <c r="U45" s="78">
        <f t="shared" si="0"/>
        <v>2243.7713028169014</v>
      </c>
      <c r="V45" s="38"/>
      <c r="W45" s="34" t="s">
        <v>3</v>
      </c>
      <c r="X45" s="78">
        <f t="shared" si="1"/>
        <v>0.20353599999999999</v>
      </c>
      <c r="Y45" s="78">
        <f t="shared" si="1"/>
        <v>0.20325599999999999</v>
      </c>
      <c r="Z45" s="78">
        <f t="shared" si="1"/>
        <v>0.20549200000000001</v>
      </c>
      <c r="AA45" s="78">
        <f t="shared" si="1"/>
        <v>0.20497799999999999</v>
      </c>
      <c r="AB45" s="78">
        <f t="shared" si="1"/>
        <v>0.20311699999999999</v>
      </c>
    </row>
    <row r="46" spans="4:28" x14ac:dyDescent="0.35">
      <c r="D46" s="114"/>
      <c r="E46" s="53" t="s">
        <v>0</v>
      </c>
      <c r="F46" s="53" t="s">
        <v>9</v>
      </c>
      <c r="G46" s="52"/>
      <c r="H46" s="52"/>
      <c r="I46" s="51"/>
      <c r="K46" s="38"/>
      <c r="L46" s="38"/>
      <c r="M46" s="38"/>
      <c r="O46" s="36">
        <v>599</v>
      </c>
      <c r="P46" s="34" t="s">
        <v>2</v>
      </c>
      <c r="Q46" s="78">
        <f t="shared" si="0"/>
        <v>1586.3762938230384</v>
      </c>
      <c r="R46" s="78">
        <f t="shared" si="0"/>
        <v>1761.5512520868115</v>
      </c>
      <c r="S46" s="78">
        <f t="shared" si="0"/>
        <v>2032.2626043405678</v>
      </c>
      <c r="T46" s="78">
        <f t="shared" si="0"/>
        <v>2438.4342237061769</v>
      </c>
      <c r="U46" s="78">
        <f t="shared" si="0"/>
        <v>3052.2637729549251</v>
      </c>
      <c r="V46" s="38"/>
      <c r="W46" s="34" t="s">
        <v>2</v>
      </c>
      <c r="X46" s="78">
        <f t="shared" si="1"/>
        <v>0.46083000000000002</v>
      </c>
      <c r="Y46" s="78">
        <f t="shared" si="1"/>
        <v>0.461335</v>
      </c>
      <c r="Z46" s="78">
        <f t="shared" si="1"/>
        <v>0.46206700000000001</v>
      </c>
      <c r="AA46" s="78">
        <f t="shared" si="1"/>
        <v>0.458754</v>
      </c>
      <c r="AB46" s="78">
        <f t="shared" si="1"/>
        <v>0.46237200000000001</v>
      </c>
    </row>
    <row r="47" spans="4:28" x14ac:dyDescent="0.35">
      <c r="D47" s="111" t="s">
        <v>23</v>
      </c>
      <c r="E47" s="15" t="s">
        <v>7</v>
      </c>
      <c r="F47" s="15" t="s">
        <v>17</v>
      </c>
      <c r="G47" s="21">
        <v>1543900</v>
      </c>
      <c r="H47" s="20">
        <v>5116400</v>
      </c>
      <c r="I47" s="19">
        <v>8202900</v>
      </c>
      <c r="J47" s="11"/>
      <c r="K47" s="21">
        <v>0.13950399999999999</v>
      </c>
      <c r="L47" s="20">
        <v>0.99598600000000004</v>
      </c>
      <c r="M47" s="19">
        <v>1.6658459999999999</v>
      </c>
      <c r="O47" s="36">
        <v>568</v>
      </c>
      <c r="P47" s="34" t="s">
        <v>1</v>
      </c>
      <c r="Q47" s="78">
        <f t="shared" si="0"/>
        <v>1487.8114436619717</v>
      </c>
      <c r="R47" s="78">
        <f t="shared" si="0"/>
        <v>1682.7260563380282</v>
      </c>
      <c r="S47" s="78">
        <f t="shared" si="0"/>
        <v>1945.2698943661974</v>
      </c>
      <c r="T47" s="78">
        <f t="shared" si="0"/>
        <v>2319.6572183098592</v>
      </c>
      <c r="U47" s="78">
        <f t="shared" si="0"/>
        <v>2857.1929577464789</v>
      </c>
      <c r="V47" s="38"/>
      <c r="W47" s="34" t="s">
        <v>1</v>
      </c>
      <c r="X47" s="78">
        <f t="shared" si="1"/>
        <v>0.42340100000000003</v>
      </c>
      <c r="Y47" s="78">
        <f t="shared" si="1"/>
        <v>0.42218499999999998</v>
      </c>
      <c r="Z47" s="78">
        <f t="shared" si="1"/>
        <v>0.42744500000000002</v>
      </c>
      <c r="AA47" s="78">
        <f t="shared" si="1"/>
        <v>0.42393700000000001</v>
      </c>
      <c r="AB47" s="78">
        <f t="shared" si="1"/>
        <v>0.43460300000000002</v>
      </c>
    </row>
    <row r="48" spans="4:28" x14ac:dyDescent="0.35">
      <c r="D48" s="111"/>
      <c r="E48" s="15" t="s">
        <v>6</v>
      </c>
      <c r="F48" s="15" t="s">
        <v>16</v>
      </c>
      <c r="G48" s="18">
        <v>3377400</v>
      </c>
      <c r="H48" s="17">
        <v>6004400</v>
      </c>
      <c r="I48" s="16">
        <v>9385600</v>
      </c>
      <c r="J48" s="11"/>
      <c r="K48" s="18">
        <v>0.29698000000000002</v>
      </c>
      <c r="L48" s="17">
        <v>0.75355099999999997</v>
      </c>
      <c r="M48" s="16">
        <v>1.2519229999999999</v>
      </c>
      <c r="O48" s="36">
        <v>599</v>
      </c>
      <c r="P48" s="42" t="s">
        <v>0</v>
      </c>
      <c r="Q48" s="78">
        <f t="shared" si="0"/>
        <v>658.83355592654425</v>
      </c>
      <c r="R48" s="78">
        <f t="shared" si="0"/>
        <v>780.24874791318859</v>
      </c>
      <c r="S48" s="78">
        <f t="shared" si="0"/>
        <v>972.72604340567614</v>
      </c>
      <c r="T48" s="78">
        <f t="shared" si="0"/>
        <v>1287.4253756260434</v>
      </c>
      <c r="U48" s="78">
        <f t="shared" si="0"/>
        <v>1794.1537562604342</v>
      </c>
      <c r="V48" s="38"/>
      <c r="W48" s="42" t="s">
        <v>0</v>
      </c>
      <c r="X48" s="78">
        <f t="shared" si="1"/>
        <v>0.19015199999999999</v>
      </c>
      <c r="Y48" s="78">
        <f t="shared" si="1"/>
        <v>0.18690100000000001</v>
      </c>
      <c r="Z48" s="78">
        <f t="shared" si="1"/>
        <v>0.18990099999999999</v>
      </c>
      <c r="AA48" s="78">
        <f t="shared" si="1"/>
        <v>0.18928600000000001</v>
      </c>
      <c r="AB48" s="78">
        <f t="shared" si="1"/>
        <v>0.188169</v>
      </c>
    </row>
    <row r="49" spans="4:32" x14ac:dyDescent="0.35">
      <c r="D49" s="111"/>
      <c r="E49" s="15" t="s">
        <v>5</v>
      </c>
      <c r="F49" s="15" t="s">
        <v>15</v>
      </c>
      <c r="G49" s="18">
        <v>4273100</v>
      </c>
      <c r="H49" s="17">
        <v>5946400</v>
      </c>
      <c r="I49" s="16">
        <v>9439600</v>
      </c>
      <c r="J49" s="11"/>
      <c r="K49" s="18">
        <v>0.29366399999999998</v>
      </c>
      <c r="L49" s="17">
        <v>0.379581</v>
      </c>
      <c r="M49" s="16">
        <v>0.70048600000000005</v>
      </c>
      <c r="O49" s="36"/>
      <c r="P49" s="34"/>
      <c r="V49" s="38"/>
      <c r="W49" s="34"/>
      <c r="X49" s="38"/>
      <c r="Y49" s="38"/>
      <c r="AA49" s="38"/>
      <c r="AB49" s="41"/>
      <c r="AE49" t="s">
        <v>48</v>
      </c>
      <c r="AF49" t="s">
        <v>47</v>
      </c>
    </row>
    <row r="50" spans="4:32" x14ac:dyDescent="0.35">
      <c r="D50" s="111"/>
      <c r="E50" s="15" t="s">
        <v>4</v>
      </c>
      <c r="F50" s="15" t="s">
        <v>14</v>
      </c>
      <c r="G50" s="18">
        <v>7946300</v>
      </c>
      <c r="H50" s="17">
        <v>14142000</v>
      </c>
      <c r="I50" s="16">
        <v>19332000</v>
      </c>
      <c r="J50" s="11"/>
      <c r="K50" s="18">
        <v>0.52031000000000005</v>
      </c>
      <c r="L50" s="17">
        <v>1.1517660000000001</v>
      </c>
      <c r="M50" s="16">
        <v>1.6832739999999999</v>
      </c>
      <c r="O50" s="36"/>
      <c r="P50" s="34"/>
      <c r="Q50" s="108" t="s">
        <v>12</v>
      </c>
      <c r="R50" s="108"/>
      <c r="S50" s="108"/>
      <c r="T50" s="108"/>
      <c r="U50" s="108"/>
      <c r="V50" s="38"/>
      <c r="W50" s="34"/>
      <c r="X50" s="108" t="s">
        <v>12</v>
      </c>
      <c r="Y50" s="108"/>
      <c r="Z50" s="108"/>
      <c r="AA50" s="108"/>
      <c r="AB50" s="109"/>
      <c r="AE50" t="s">
        <v>82</v>
      </c>
      <c r="AF50" t="s">
        <v>82</v>
      </c>
    </row>
    <row r="51" spans="4:32" x14ac:dyDescent="0.35">
      <c r="D51" s="111"/>
      <c r="E51" s="15" t="s">
        <v>3</v>
      </c>
      <c r="F51" s="15" t="s">
        <v>13</v>
      </c>
      <c r="G51" s="18">
        <v>4281100</v>
      </c>
      <c r="H51" s="17">
        <v>15413000</v>
      </c>
      <c r="I51" s="16">
        <v>20671000</v>
      </c>
      <c r="J51" s="11"/>
      <c r="K51" s="18">
        <v>0.20549200000000001</v>
      </c>
      <c r="L51" s="17">
        <v>1.4408939999999999</v>
      </c>
      <c r="M51" s="16">
        <v>2.0529120000000001</v>
      </c>
      <c r="O51" s="36"/>
      <c r="P51" s="34"/>
      <c r="Q51" s="9">
        <v>0.1</v>
      </c>
      <c r="R51" s="9">
        <v>0.3</v>
      </c>
      <c r="S51" s="9">
        <v>0.5</v>
      </c>
      <c r="T51" s="9">
        <v>0.7</v>
      </c>
      <c r="U51" s="9">
        <v>0.9</v>
      </c>
      <c r="V51" s="38"/>
      <c r="W51" s="34"/>
      <c r="X51" s="9">
        <v>0.1</v>
      </c>
      <c r="Y51" s="9">
        <v>0.3</v>
      </c>
      <c r="Z51" s="9">
        <v>0.5</v>
      </c>
      <c r="AA51" s="9">
        <v>0.7</v>
      </c>
      <c r="AB51" s="39">
        <v>0.9</v>
      </c>
      <c r="AE51">
        <v>10</v>
      </c>
      <c r="AF51">
        <v>10</v>
      </c>
    </row>
    <row r="52" spans="4:32" x14ac:dyDescent="0.35">
      <c r="D52" s="111"/>
      <c r="E52" s="15" t="s">
        <v>2</v>
      </c>
      <c r="F52" s="15" t="s">
        <v>11</v>
      </c>
      <c r="G52" s="18">
        <v>6800700</v>
      </c>
      <c r="H52" s="17">
        <v>18164000</v>
      </c>
      <c r="I52" s="16">
        <v>21690000</v>
      </c>
      <c r="J52" s="11"/>
      <c r="K52" s="18">
        <v>0.46206700000000001</v>
      </c>
      <c r="L52" s="17">
        <v>1.6604380000000001</v>
      </c>
      <c r="M52" s="16">
        <v>2.2396039999999999</v>
      </c>
      <c r="O52" s="36">
        <v>568</v>
      </c>
      <c r="P52" s="37" t="s">
        <v>7</v>
      </c>
      <c r="Q52" s="78">
        <f t="shared" ref="Q52:U59" si="2">((Q19*179)/$O52)/1000</f>
        <v>972.17799295774648</v>
      </c>
      <c r="R52" s="78">
        <f t="shared" si="2"/>
        <v>1244.711795774648</v>
      </c>
      <c r="S52" s="78">
        <f t="shared" si="2"/>
        <v>1612.3866197183099</v>
      </c>
      <c r="T52" s="78">
        <f t="shared" si="2"/>
        <v>2127.5158450704225</v>
      </c>
      <c r="U52" s="78">
        <f t="shared" si="2"/>
        <v>2888.1082746478874</v>
      </c>
      <c r="V52" s="38"/>
      <c r="W52" s="37" t="s">
        <v>7</v>
      </c>
      <c r="X52" s="78">
        <f t="shared" ref="X52:AB59" si="3">X19</f>
        <v>0.98926400000000003</v>
      </c>
      <c r="Y52" s="78">
        <f t="shared" si="3"/>
        <v>0.99107900000000004</v>
      </c>
      <c r="Z52" s="78">
        <f t="shared" si="3"/>
        <v>0.99598600000000004</v>
      </c>
      <c r="AA52" s="78">
        <f t="shared" si="3"/>
        <v>0.996085</v>
      </c>
      <c r="AB52" s="78">
        <f t="shared" si="3"/>
        <v>0.99569099999999999</v>
      </c>
      <c r="AE52">
        <v>23</v>
      </c>
      <c r="AF52">
        <v>23</v>
      </c>
    </row>
    <row r="53" spans="4:32" x14ac:dyDescent="0.35">
      <c r="D53" s="111"/>
      <c r="E53" s="15" t="s">
        <v>1</v>
      </c>
      <c r="F53" s="15" t="s">
        <v>10</v>
      </c>
      <c r="G53" s="18">
        <v>6172700</v>
      </c>
      <c r="H53" s="17">
        <v>11329000</v>
      </c>
      <c r="I53" s="16">
        <v>14805000</v>
      </c>
      <c r="J53" s="11"/>
      <c r="K53" s="18">
        <v>0.42744500000000002</v>
      </c>
      <c r="L53" s="17">
        <v>1.030662</v>
      </c>
      <c r="M53" s="16">
        <v>1.9530050000000001</v>
      </c>
      <c r="O53" s="36">
        <v>599</v>
      </c>
      <c r="P53" s="34" t="s">
        <v>6</v>
      </c>
      <c r="Q53" s="78">
        <f t="shared" si="2"/>
        <v>1039.0964941569282</v>
      </c>
      <c r="R53" s="78">
        <f t="shared" si="2"/>
        <v>1357.8898163606009</v>
      </c>
      <c r="S53" s="78">
        <f t="shared" si="2"/>
        <v>1794.3031719532553</v>
      </c>
      <c r="T53" s="78">
        <f t="shared" si="2"/>
        <v>2405.4432387312186</v>
      </c>
      <c r="U53" s="78">
        <f t="shared" si="2"/>
        <v>3292.524207011686</v>
      </c>
      <c r="V53" s="38"/>
      <c r="W53" s="34" t="s">
        <v>6</v>
      </c>
      <c r="X53" s="78">
        <f t="shared" si="3"/>
        <v>0.75137200000000004</v>
      </c>
      <c r="Y53" s="78">
        <f t="shared" si="3"/>
        <v>0.75020699999999996</v>
      </c>
      <c r="Z53" s="78">
        <f t="shared" si="3"/>
        <v>0.75355099999999997</v>
      </c>
      <c r="AA53" s="78">
        <f t="shared" si="3"/>
        <v>0.748834</v>
      </c>
      <c r="AB53" s="78">
        <f t="shared" si="3"/>
        <v>0.75382800000000005</v>
      </c>
    </row>
    <row r="54" spans="4:32" x14ac:dyDescent="0.35">
      <c r="D54" s="111"/>
      <c r="E54" s="15" t="s">
        <v>0</v>
      </c>
      <c r="F54" s="15" t="s">
        <v>9</v>
      </c>
      <c r="G54" s="14">
        <v>3255100</v>
      </c>
      <c r="H54" s="13">
        <v>8241200</v>
      </c>
      <c r="I54" s="12">
        <v>13881000</v>
      </c>
      <c r="J54" s="11"/>
      <c r="K54" s="14">
        <v>0.18990099999999999</v>
      </c>
      <c r="L54" s="13">
        <v>0.98029900000000003</v>
      </c>
      <c r="M54" s="12">
        <v>1.988496</v>
      </c>
      <c r="O54" s="36">
        <v>568</v>
      </c>
      <c r="P54" s="34" t="s">
        <v>5</v>
      </c>
      <c r="Q54" s="78">
        <f t="shared" si="2"/>
        <v>1140.5577464788732</v>
      </c>
      <c r="R54" s="78">
        <f t="shared" si="2"/>
        <v>1443.849295774648</v>
      </c>
      <c r="S54" s="78">
        <f t="shared" si="2"/>
        <v>1873.9535211267607</v>
      </c>
      <c r="T54" s="78">
        <f t="shared" si="2"/>
        <v>2492.9216549295775</v>
      </c>
      <c r="U54" s="78">
        <f t="shared" si="2"/>
        <v>3406.6725352112676</v>
      </c>
      <c r="V54" s="38"/>
      <c r="W54" s="34" t="s">
        <v>5</v>
      </c>
      <c r="X54" s="78">
        <f t="shared" si="3"/>
        <v>0.37371700000000002</v>
      </c>
      <c r="Y54" s="78">
        <f t="shared" si="3"/>
        <v>0.368537</v>
      </c>
      <c r="Z54" s="78">
        <f t="shared" si="3"/>
        <v>0.379581</v>
      </c>
      <c r="AA54" s="78">
        <f t="shared" si="3"/>
        <v>0.37614399999999998</v>
      </c>
      <c r="AB54" s="78">
        <f t="shared" si="3"/>
        <v>0.37190699999999999</v>
      </c>
    </row>
    <row r="55" spans="4:32" x14ac:dyDescent="0.35">
      <c r="D55" s="110" t="s">
        <v>22</v>
      </c>
      <c r="E55" s="22" t="s">
        <v>7</v>
      </c>
      <c r="F55" s="22" t="s">
        <v>17</v>
      </c>
      <c r="M55" s="17"/>
      <c r="O55" s="36">
        <v>599</v>
      </c>
      <c r="P55" s="34" t="s">
        <v>4</v>
      </c>
      <c r="Q55" s="78">
        <f t="shared" si="2"/>
        <v>3556.9899833055092</v>
      </c>
      <c r="R55" s="78">
        <f t="shared" si="2"/>
        <v>3826.5358931552587</v>
      </c>
      <c r="S55" s="78">
        <f t="shared" si="2"/>
        <v>4226.0734557595988</v>
      </c>
      <c r="T55" s="78">
        <f t="shared" si="2"/>
        <v>4812.0818030050077</v>
      </c>
      <c r="U55" s="78">
        <f t="shared" si="2"/>
        <v>5666.7395659432386</v>
      </c>
      <c r="V55" s="38"/>
      <c r="W55" s="34" t="s">
        <v>4</v>
      </c>
      <c r="X55" s="78">
        <f t="shared" si="3"/>
        <v>1.1474850000000001</v>
      </c>
      <c r="Y55" s="78">
        <f t="shared" si="3"/>
        <v>1.142174</v>
      </c>
      <c r="Z55" s="78">
        <f t="shared" si="3"/>
        <v>1.1517660000000001</v>
      </c>
      <c r="AA55" s="78">
        <f t="shared" si="3"/>
        <v>1.147087</v>
      </c>
      <c r="AB55" s="78">
        <f t="shared" si="3"/>
        <v>1.1448970000000001</v>
      </c>
    </row>
    <row r="56" spans="4:32" x14ac:dyDescent="0.35">
      <c r="D56" s="110"/>
      <c r="E56" s="22" t="s">
        <v>6</v>
      </c>
      <c r="F56" s="22" t="s">
        <v>16</v>
      </c>
      <c r="O56" s="36">
        <v>568</v>
      </c>
      <c r="P56" s="34" t="s">
        <v>3</v>
      </c>
      <c r="Q56" s="78">
        <f t="shared" si="2"/>
        <v>4349.5739436619715</v>
      </c>
      <c r="R56" s="78">
        <f t="shared" si="2"/>
        <v>4536.452464788732</v>
      </c>
      <c r="S56" s="78">
        <f t="shared" si="2"/>
        <v>4857.265845070423</v>
      </c>
      <c r="T56" s="78">
        <f t="shared" si="2"/>
        <v>5353.297535211268</v>
      </c>
      <c r="U56" s="78">
        <f t="shared" si="2"/>
        <v>6106.7992957746483</v>
      </c>
      <c r="V56" s="38"/>
      <c r="W56" s="34" t="s">
        <v>3</v>
      </c>
      <c r="X56" s="78">
        <f t="shared" si="3"/>
        <v>1.4407700000000001</v>
      </c>
      <c r="Y56" s="78">
        <f t="shared" si="3"/>
        <v>1.4379690000000001</v>
      </c>
      <c r="Z56" s="78">
        <f t="shared" si="3"/>
        <v>1.4408939999999999</v>
      </c>
      <c r="AA56" s="78">
        <f t="shared" si="3"/>
        <v>1.4401820000000001</v>
      </c>
      <c r="AB56" s="78">
        <f t="shared" si="3"/>
        <v>1.438266</v>
      </c>
    </row>
    <row r="57" spans="4:32" x14ac:dyDescent="0.35">
      <c r="D57" s="110"/>
      <c r="E57" s="22" t="s">
        <v>5</v>
      </c>
      <c r="F57" s="22" t="s">
        <v>15</v>
      </c>
      <c r="O57" s="36">
        <v>599</v>
      </c>
      <c r="P57" s="34" t="s">
        <v>2</v>
      </c>
      <c r="Q57" s="78">
        <f t="shared" si="2"/>
        <v>4772.9348914858092</v>
      </c>
      <c r="R57" s="78">
        <f t="shared" si="2"/>
        <v>5045.1702838063438</v>
      </c>
      <c r="S57" s="78">
        <f t="shared" si="2"/>
        <v>5427.9732888146909</v>
      </c>
      <c r="T57" s="78">
        <f t="shared" si="2"/>
        <v>5970.9499165275456</v>
      </c>
      <c r="U57" s="78">
        <f t="shared" si="2"/>
        <v>6752.0951585976627</v>
      </c>
      <c r="V57" s="38"/>
      <c r="W57" s="34" t="s">
        <v>2</v>
      </c>
      <c r="X57" s="78">
        <f t="shared" si="3"/>
        <v>1.6466609999999999</v>
      </c>
      <c r="Y57" s="78">
        <f t="shared" si="3"/>
        <v>1.653206</v>
      </c>
      <c r="Z57" s="78">
        <f t="shared" si="3"/>
        <v>1.6604380000000001</v>
      </c>
      <c r="AA57" s="78">
        <f t="shared" si="3"/>
        <v>1.6561250000000001</v>
      </c>
      <c r="AB57" s="78">
        <f t="shared" si="3"/>
        <v>1.658774</v>
      </c>
    </row>
    <row r="58" spans="4:32" x14ac:dyDescent="0.35">
      <c r="D58" s="110"/>
      <c r="E58" s="22" t="s">
        <v>4</v>
      </c>
      <c r="F58" s="22" t="s">
        <v>14</v>
      </c>
      <c r="O58" s="36">
        <v>568</v>
      </c>
      <c r="P58" s="34" t="s">
        <v>1</v>
      </c>
      <c r="Q58" s="78">
        <f t="shared" si="2"/>
        <v>2764.2894366197179</v>
      </c>
      <c r="R58" s="78">
        <f t="shared" si="2"/>
        <v>3109.3056338028168</v>
      </c>
      <c r="S58" s="78">
        <f t="shared" si="2"/>
        <v>3570.2306338028166</v>
      </c>
      <c r="T58" s="78">
        <f t="shared" si="2"/>
        <v>4173.4102112676055</v>
      </c>
      <c r="U58" s="78">
        <f t="shared" si="2"/>
        <v>5016.7271126760561</v>
      </c>
      <c r="V58" s="33"/>
      <c r="W58" s="34" t="s">
        <v>1</v>
      </c>
      <c r="X58" s="78">
        <f t="shared" si="3"/>
        <v>1.0241210000000001</v>
      </c>
      <c r="Y58" s="78">
        <f t="shared" si="3"/>
        <v>1.030386</v>
      </c>
      <c r="Z58" s="78">
        <f t="shared" si="3"/>
        <v>1.030662</v>
      </c>
      <c r="AA58" s="78">
        <f t="shared" si="3"/>
        <v>1.037882</v>
      </c>
      <c r="AB58" s="78">
        <f t="shared" si="3"/>
        <v>1.035277</v>
      </c>
    </row>
    <row r="59" spans="4:32" x14ac:dyDescent="0.35">
      <c r="D59" s="110"/>
      <c r="E59" s="22" t="s">
        <v>3</v>
      </c>
      <c r="F59" s="22" t="s">
        <v>13</v>
      </c>
      <c r="O59" s="36">
        <v>599</v>
      </c>
      <c r="P59" s="42" t="s">
        <v>0</v>
      </c>
      <c r="Q59" s="78">
        <f t="shared" si="2"/>
        <v>1708.598330550918</v>
      </c>
      <c r="R59" s="78">
        <f t="shared" si="2"/>
        <v>2018.8151919866443</v>
      </c>
      <c r="S59" s="78">
        <f t="shared" si="2"/>
        <v>2462.7292153589315</v>
      </c>
      <c r="T59" s="78">
        <f t="shared" si="2"/>
        <v>3112.0300500834724</v>
      </c>
      <c r="U59" s="78">
        <f t="shared" si="2"/>
        <v>4078.4507512520868</v>
      </c>
      <c r="V59" s="38"/>
      <c r="W59" s="42" t="s">
        <v>0</v>
      </c>
      <c r="X59" s="78">
        <f t="shared" si="3"/>
        <v>0.98104400000000003</v>
      </c>
      <c r="Y59" s="78">
        <f t="shared" si="3"/>
        <v>0.98409599999999997</v>
      </c>
      <c r="Z59" s="78">
        <f t="shared" si="3"/>
        <v>0.98029900000000003</v>
      </c>
      <c r="AA59" s="78">
        <f t="shared" si="3"/>
        <v>0.97546900000000003</v>
      </c>
      <c r="AB59" s="78">
        <f t="shared" si="3"/>
        <v>0.98092900000000005</v>
      </c>
    </row>
    <row r="60" spans="4:32" x14ac:dyDescent="0.35">
      <c r="D60" s="110"/>
      <c r="E60" s="22" t="s">
        <v>2</v>
      </c>
      <c r="F60" s="22" t="s">
        <v>11</v>
      </c>
      <c r="O60" s="36"/>
      <c r="P60" s="34"/>
      <c r="V60" s="38"/>
      <c r="W60" s="34"/>
      <c r="X60" s="38"/>
      <c r="Y60" s="38"/>
      <c r="Z60" s="38"/>
      <c r="AA60" s="38"/>
      <c r="AB60" s="41"/>
    </row>
    <row r="61" spans="4:32" x14ac:dyDescent="0.35">
      <c r="D61" s="110"/>
      <c r="E61" s="22" t="s">
        <v>1</v>
      </c>
      <c r="F61" s="22" t="s">
        <v>10</v>
      </c>
      <c r="O61" s="36"/>
      <c r="P61" s="34"/>
      <c r="Q61" s="108" t="s">
        <v>8</v>
      </c>
      <c r="R61" s="108"/>
      <c r="S61" s="108"/>
      <c r="T61" s="108"/>
      <c r="U61" s="108"/>
      <c r="V61" s="38"/>
      <c r="W61" s="34"/>
      <c r="X61" s="108" t="s">
        <v>8</v>
      </c>
      <c r="Y61" s="108"/>
      <c r="Z61" s="108"/>
      <c r="AA61" s="108"/>
      <c r="AB61" s="109"/>
    </row>
    <row r="62" spans="4:32" x14ac:dyDescent="0.35">
      <c r="D62" s="110"/>
      <c r="E62" s="22" t="s">
        <v>0</v>
      </c>
      <c r="F62" s="22" t="s">
        <v>9</v>
      </c>
      <c r="O62" s="36"/>
      <c r="P62" s="34"/>
      <c r="Q62" s="9">
        <v>0.1</v>
      </c>
      <c r="R62" s="9">
        <v>0.3</v>
      </c>
      <c r="S62" s="9">
        <v>0.5</v>
      </c>
      <c r="T62" s="9">
        <v>0.7</v>
      </c>
      <c r="U62" s="9">
        <v>0.9</v>
      </c>
      <c r="V62" s="38"/>
      <c r="W62" s="34"/>
      <c r="X62" s="9">
        <v>0.1</v>
      </c>
      <c r="Y62" s="9">
        <v>0.3</v>
      </c>
      <c r="Z62" s="9">
        <v>0.5</v>
      </c>
      <c r="AA62" s="9">
        <v>0.7</v>
      </c>
      <c r="AB62" s="39">
        <v>0.9</v>
      </c>
    </row>
    <row r="63" spans="4:32" x14ac:dyDescent="0.35">
      <c r="D63" s="110" t="s">
        <v>21</v>
      </c>
      <c r="E63" s="22" t="s">
        <v>7</v>
      </c>
      <c r="F63" s="22" t="s">
        <v>17</v>
      </c>
      <c r="G63" s="17">
        <v>2315000</v>
      </c>
      <c r="H63" s="17">
        <v>6751000</v>
      </c>
      <c r="I63" s="17">
        <v>9801100</v>
      </c>
      <c r="K63" s="17">
        <v>0.13433999999999999</v>
      </c>
      <c r="L63" s="17">
        <v>0.996085</v>
      </c>
      <c r="M63" s="17">
        <v>1.6611530000000001</v>
      </c>
      <c r="O63" s="36">
        <v>568</v>
      </c>
      <c r="P63" s="37" t="s">
        <v>7</v>
      </c>
      <c r="Q63" s="79">
        <f t="shared" ref="Q63:U70" si="4">((Q30*179)/$O63)/1000</f>
        <v>1786.7540492957746</v>
      </c>
      <c r="R63" s="79">
        <f t="shared" si="4"/>
        <v>2157.9584507042255</v>
      </c>
      <c r="S63" s="79">
        <f t="shared" si="4"/>
        <v>2585.068838028169</v>
      </c>
      <c r="T63" s="79">
        <f t="shared" si="4"/>
        <v>3088.7269366197179</v>
      </c>
      <c r="U63" s="79">
        <f t="shared" si="4"/>
        <v>3702.9049295774648</v>
      </c>
      <c r="V63" s="38"/>
      <c r="W63" s="37" t="s">
        <v>7</v>
      </c>
      <c r="X63" s="78">
        <f t="shared" ref="X63:AB70" si="5">X30</f>
        <v>1.6562760000000001</v>
      </c>
      <c r="Y63" s="78">
        <f t="shared" si="5"/>
        <v>1.6607449999999999</v>
      </c>
      <c r="Z63" s="78">
        <f t="shared" si="5"/>
        <v>1.6658459999999999</v>
      </c>
      <c r="AA63" s="78">
        <f t="shared" si="5"/>
        <v>1.6611530000000001</v>
      </c>
      <c r="AB63" s="78">
        <f t="shared" si="5"/>
        <v>1.6734610000000001</v>
      </c>
    </row>
    <row r="64" spans="4:32" x14ac:dyDescent="0.35">
      <c r="D64" s="110"/>
      <c r="E64" s="22" t="s">
        <v>6</v>
      </c>
      <c r="F64" s="22" t="s">
        <v>16</v>
      </c>
      <c r="G64" s="17">
        <v>4478900</v>
      </c>
      <c r="H64" s="17">
        <v>8049500</v>
      </c>
      <c r="I64" s="17">
        <v>11759000</v>
      </c>
      <c r="K64" s="17">
        <v>0.29436200000000001</v>
      </c>
      <c r="L64" s="17">
        <v>0.748834</v>
      </c>
      <c r="M64" s="17">
        <v>1.25451</v>
      </c>
      <c r="O64" s="36">
        <v>599</v>
      </c>
      <c r="P64" s="34" t="s">
        <v>6</v>
      </c>
      <c r="Q64" s="79">
        <f t="shared" si="4"/>
        <v>1754.2298831385642</v>
      </c>
      <c r="R64" s="79">
        <f t="shared" si="4"/>
        <v>2233.9439065108513</v>
      </c>
      <c r="S64" s="79">
        <f t="shared" si="4"/>
        <v>2804.7118530884809</v>
      </c>
      <c r="T64" s="79">
        <f t="shared" si="4"/>
        <v>3513.9582637729545</v>
      </c>
      <c r="U64" s="79">
        <f t="shared" si="4"/>
        <v>4406.2687813021703</v>
      </c>
      <c r="W64" s="34" t="s">
        <v>6</v>
      </c>
      <c r="X64" s="78">
        <f t="shared" si="5"/>
        <v>1.2483880000000001</v>
      </c>
      <c r="Y64" s="78">
        <f t="shared" si="5"/>
        <v>1.247835</v>
      </c>
      <c r="Z64" s="78">
        <f t="shared" si="5"/>
        <v>1.2519229999999999</v>
      </c>
      <c r="AA64" s="78">
        <f t="shared" si="5"/>
        <v>1.25451</v>
      </c>
      <c r="AB64" s="78">
        <f t="shared" si="5"/>
        <v>1.2509490000000001</v>
      </c>
    </row>
    <row r="65" spans="4:28" x14ac:dyDescent="0.35">
      <c r="D65" s="110"/>
      <c r="E65" s="22" t="s">
        <v>5</v>
      </c>
      <c r="F65" s="22" t="s">
        <v>15</v>
      </c>
      <c r="G65" s="17">
        <v>5251600</v>
      </c>
      <c r="H65" s="17">
        <v>7910500</v>
      </c>
      <c r="I65" s="17">
        <v>11840000</v>
      </c>
      <c r="K65" s="17">
        <v>0.29562500000000003</v>
      </c>
      <c r="L65" s="17">
        <v>0.37614399999999998</v>
      </c>
      <c r="M65" s="17">
        <v>0.70537099999999997</v>
      </c>
      <c r="O65" s="36">
        <v>568</v>
      </c>
      <c r="P65" s="34" t="s">
        <v>5</v>
      </c>
      <c r="Q65" s="79">
        <f t="shared" si="4"/>
        <v>1862.3563380281689</v>
      </c>
      <c r="R65" s="79">
        <f t="shared" si="4"/>
        <v>2369.480985915493</v>
      </c>
      <c r="S65" s="79">
        <f t="shared" si="4"/>
        <v>2974.8035211267606</v>
      </c>
      <c r="T65" s="79">
        <f t="shared" si="4"/>
        <v>3731.2676056338028</v>
      </c>
      <c r="U65" s="79">
        <f t="shared" si="4"/>
        <v>4692.7623239436616</v>
      </c>
      <c r="W65" s="34" t="s">
        <v>5</v>
      </c>
      <c r="X65" s="78">
        <f t="shared" si="5"/>
        <v>0.70437499999999997</v>
      </c>
      <c r="Y65" s="78">
        <f t="shared" si="5"/>
        <v>0.69996599999999998</v>
      </c>
      <c r="Z65" s="78">
        <f t="shared" si="5"/>
        <v>0.70048600000000005</v>
      </c>
      <c r="AA65" s="78">
        <f t="shared" si="5"/>
        <v>0.70537099999999997</v>
      </c>
      <c r="AB65" s="78">
        <f t="shared" si="5"/>
        <v>0.70686300000000002</v>
      </c>
    </row>
    <row r="66" spans="4:28" x14ac:dyDescent="0.35">
      <c r="D66" s="110"/>
      <c r="E66" s="22" t="s">
        <v>4</v>
      </c>
      <c r="F66" s="22" t="s">
        <v>14</v>
      </c>
      <c r="G66" s="17">
        <v>9122600</v>
      </c>
      <c r="H66" s="17">
        <v>16103000</v>
      </c>
      <c r="I66" s="17">
        <v>21007000</v>
      </c>
      <c r="K66" s="17">
        <v>0.52090099999999995</v>
      </c>
      <c r="L66" s="17">
        <v>1.147087</v>
      </c>
      <c r="M66" s="17">
        <v>1.6902550000000001</v>
      </c>
      <c r="O66" s="36">
        <v>599</v>
      </c>
      <c r="P66" s="34" t="s">
        <v>4</v>
      </c>
      <c r="Q66" s="79">
        <f t="shared" si="4"/>
        <v>5028.7345575959935</v>
      </c>
      <c r="R66" s="79">
        <f t="shared" si="4"/>
        <v>5376.2754590984978</v>
      </c>
      <c r="S66" s="79">
        <f t="shared" si="4"/>
        <v>5777.0083472454089</v>
      </c>
      <c r="T66" s="79">
        <f t="shared" si="4"/>
        <v>6277.5509181969946</v>
      </c>
      <c r="U66" s="79">
        <f t="shared" si="4"/>
        <v>6889.5575959933221</v>
      </c>
      <c r="W66" s="34" t="s">
        <v>4</v>
      </c>
      <c r="X66" s="78">
        <f t="shared" si="5"/>
        <v>1.683986</v>
      </c>
      <c r="Y66" s="78">
        <f t="shared" si="5"/>
        <v>1.6744730000000001</v>
      </c>
      <c r="Z66" s="78">
        <f t="shared" si="5"/>
        <v>1.6832739999999999</v>
      </c>
      <c r="AA66" s="78">
        <f t="shared" si="5"/>
        <v>1.6902550000000001</v>
      </c>
      <c r="AB66" s="78">
        <f t="shared" si="5"/>
        <v>1.6862569999999999</v>
      </c>
    </row>
    <row r="67" spans="4:28" x14ac:dyDescent="0.35">
      <c r="D67" s="110"/>
      <c r="E67" s="22" t="s">
        <v>3</v>
      </c>
      <c r="F67" s="22" t="s">
        <v>13</v>
      </c>
      <c r="G67" s="17">
        <v>5393300</v>
      </c>
      <c r="H67" s="17">
        <v>16987000</v>
      </c>
      <c r="I67" s="17">
        <v>21449000</v>
      </c>
      <c r="K67" s="17">
        <v>0.20497799999999999</v>
      </c>
      <c r="L67" s="17">
        <v>1.4401820000000001</v>
      </c>
      <c r="M67" s="17">
        <v>2.0634980000000001</v>
      </c>
      <c r="O67" s="36">
        <v>568</v>
      </c>
      <c r="P67" s="34" t="s">
        <v>3</v>
      </c>
      <c r="Q67" s="79">
        <f t="shared" si="4"/>
        <v>6135.4771126760561</v>
      </c>
      <c r="R67" s="79">
        <f t="shared" si="4"/>
        <v>6311.9559859154933</v>
      </c>
      <c r="S67" s="79">
        <f t="shared" si="4"/>
        <v>6514.2764084507044</v>
      </c>
      <c r="T67" s="79">
        <f t="shared" si="4"/>
        <v>6759.4559859154933</v>
      </c>
      <c r="U67" s="79">
        <f t="shared" si="4"/>
        <v>7046.8644366197186</v>
      </c>
      <c r="W67" s="34" t="s">
        <v>3</v>
      </c>
      <c r="X67" s="78">
        <f t="shared" si="5"/>
        <v>2.0650789999999999</v>
      </c>
      <c r="Y67" s="78">
        <f t="shared" si="5"/>
        <v>2.0490870000000001</v>
      </c>
      <c r="Z67" s="78">
        <f t="shared" si="5"/>
        <v>2.0529120000000001</v>
      </c>
      <c r="AA67" s="78">
        <f t="shared" si="5"/>
        <v>2.0634980000000001</v>
      </c>
      <c r="AB67" s="78">
        <f t="shared" si="5"/>
        <v>2.0627439999999999</v>
      </c>
    </row>
    <row r="68" spans="4:28" x14ac:dyDescent="0.35">
      <c r="D68" s="110"/>
      <c r="E68" s="22" t="s">
        <v>2</v>
      </c>
      <c r="F68" s="22" t="s">
        <v>11</v>
      </c>
      <c r="G68" s="17">
        <v>8159900</v>
      </c>
      <c r="H68" s="17">
        <v>19981000</v>
      </c>
      <c r="I68" s="17">
        <v>22868000</v>
      </c>
      <c r="K68" s="17">
        <v>0.458754</v>
      </c>
      <c r="L68" s="17">
        <v>1.6561250000000001</v>
      </c>
      <c r="M68" s="17">
        <v>2.2346159999999999</v>
      </c>
      <c r="O68" s="36">
        <v>599</v>
      </c>
      <c r="P68" s="34" t="s">
        <v>2</v>
      </c>
      <c r="Q68" s="79">
        <f t="shared" si="4"/>
        <v>5949.732888146912</v>
      </c>
      <c r="R68" s="79">
        <f t="shared" si="4"/>
        <v>6198.6594323873123</v>
      </c>
      <c r="S68" s="79">
        <f t="shared" si="4"/>
        <v>6481.6527545909858</v>
      </c>
      <c r="T68" s="79">
        <f t="shared" si="4"/>
        <v>6833.6761268781302</v>
      </c>
      <c r="U68" s="79">
        <f t="shared" si="4"/>
        <v>7281.0267111853091</v>
      </c>
      <c r="W68" s="34" t="s">
        <v>2</v>
      </c>
      <c r="X68" s="78">
        <f t="shared" si="5"/>
        <v>2.2247620000000001</v>
      </c>
      <c r="Y68" s="78">
        <f t="shared" si="5"/>
        <v>2.2357580000000001</v>
      </c>
      <c r="Z68" s="78">
        <f t="shared" si="5"/>
        <v>2.2396039999999999</v>
      </c>
      <c r="AA68" s="78">
        <f t="shared" si="5"/>
        <v>2.2346159999999999</v>
      </c>
      <c r="AB68" s="78">
        <f t="shared" si="5"/>
        <v>2.232831</v>
      </c>
    </row>
    <row r="69" spans="4:28" x14ac:dyDescent="0.35">
      <c r="D69" s="110"/>
      <c r="E69" s="22" t="s">
        <v>1</v>
      </c>
      <c r="F69" s="22" t="s">
        <v>10</v>
      </c>
      <c r="G69" s="17">
        <v>7360700</v>
      </c>
      <c r="H69" s="17">
        <v>13243000</v>
      </c>
      <c r="I69" s="17">
        <v>16090000</v>
      </c>
      <c r="K69" s="17">
        <v>0.42393700000000001</v>
      </c>
      <c r="L69" s="17">
        <v>1.037882</v>
      </c>
      <c r="M69" s="17">
        <v>1.9554830000000001</v>
      </c>
      <c r="O69" s="36">
        <v>568</v>
      </c>
      <c r="P69" s="34" t="s">
        <v>1</v>
      </c>
      <c r="Q69" s="79">
        <f t="shared" si="4"/>
        <v>4084.8556338028166</v>
      </c>
      <c r="R69" s="79">
        <f t="shared" si="4"/>
        <v>4343.9014084507044</v>
      </c>
      <c r="S69" s="79">
        <f t="shared" si="4"/>
        <v>4665.6602112676055</v>
      </c>
      <c r="T69" s="79">
        <f t="shared" si="4"/>
        <v>5070.6161971830988</v>
      </c>
      <c r="U69" s="79">
        <f t="shared" si="4"/>
        <v>5599.1073943661977</v>
      </c>
      <c r="W69" s="34" t="s">
        <v>1</v>
      </c>
      <c r="X69" s="78">
        <f t="shared" si="5"/>
        <v>1.9596960000000001</v>
      </c>
      <c r="Y69" s="78">
        <f t="shared" si="5"/>
        <v>1.951298</v>
      </c>
      <c r="Z69" s="78">
        <f t="shared" si="5"/>
        <v>1.9530050000000001</v>
      </c>
      <c r="AA69" s="78">
        <f t="shared" si="5"/>
        <v>1.9554830000000001</v>
      </c>
      <c r="AB69" s="78">
        <f t="shared" si="5"/>
        <v>1.9596750000000001</v>
      </c>
    </row>
    <row r="70" spans="4:28" ht="15" thickBot="1" x14ac:dyDescent="0.4">
      <c r="D70" s="110"/>
      <c r="E70" s="22" t="s">
        <v>0</v>
      </c>
      <c r="F70" s="22" t="s">
        <v>9</v>
      </c>
      <c r="G70" s="17">
        <v>4308200</v>
      </c>
      <c r="H70" s="17">
        <v>10414000</v>
      </c>
      <c r="I70" s="17">
        <v>15700000</v>
      </c>
      <c r="K70" s="17">
        <v>0.18928600000000001</v>
      </c>
      <c r="L70" s="17">
        <v>0.97546900000000003</v>
      </c>
      <c r="M70" s="17">
        <v>1.9958910000000001</v>
      </c>
      <c r="O70" s="31">
        <v>599</v>
      </c>
      <c r="P70" s="28" t="s">
        <v>0</v>
      </c>
      <c r="Q70" s="79">
        <f t="shared" si="4"/>
        <v>3335.8547579298829</v>
      </c>
      <c r="R70" s="79">
        <f t="shared" si="4"/>
        <v>3705.5091819699501</v>
      </c>
      <c r="S70" s="79">
        <f t="shared" si="4"/>
        <v>4148.0784641068449</v>
      </c>
      <c r="T70" s="79">
        <f t="shared" si="4"/>
        <v>4691.6527545909858</v>
      </c>
      <c r="U70" s="79">
        <f t="shared" si="4"/>
        <v>5381.0567612687819</v>
      </c>
      <c r="V70" s="29"/>
      <c r="W70" s="28" t="s">
        <v>0</v>
      </c>
      <c r="X70" s="78">
        <f t="shared" si="5"/>
        <v>1.995763</v>
      </c>
      <c r="Y70" s="78">
        <f t="shared" si="5"/>
        <v>1.996081</v>
      </c>
      <c r="Z70" s="78">
        <f t="shared" si="5"/>
        <v>1.988496</v>
      </c>
      <c r="AA70" s="78">
        <f t="shared" si="5"/>
        <v>1.9958910000000001</v>
      </c>
      <c r="AB70" s="78">
        <f t="shared" si="5"/>
        <v>1.987838</v>
      </c>
    </row>
    <row r="71" spans="4:28" ht="15.5" thickTop="1" thickBot="1" x14ac:dyDescent="0.4">
      <c r="D71" s="110" t="s">
        <v>20</v>
      </c>
      <c r="E71" s="22" t="s">
        <v>7</v>
      </c>
      <c r="F71" s="22" t="s">
        <v>17</v>
      </c>
      <c r="L71" s="17"/>
    </row>
    <row r="72" spans="4:28" x14ac:dyDescent="0.35">
      <c r="D72" s="110"/>
      <c r="E72" s="22" t="s">
        <v>6</v>
      </c>
      <c r="F72" s="22" t="s">
        <v>16</v>
      </c>
      <c r="O72" s="25"/>
      <c r="P72" s="24"/>
      <c r="Q72" s="24" t="s">
        <v>19</v>
      </c>
      <c r="R72" s="24"/>
      <c r="S72" s="24"/>
      <c r="T72" s="24"/>
      <c r="U72" s="24"/>
      <c r="V72" s="24"/>
      <c r="W72" s="24"/>
      <c r="X72" s="24" t="s">
        <v>19</v>
      </c>
      <c r="Y72" s="24"/>
      <c r="Z72" s="24"/>
      <c r="AA72" s="24"/>
      <c r="AB72" s="23"/>
    </row>
    <row r="73" spans="4:28" x14ac:dyDescent="0.35">
      <c r="D73" s="110"/>
      <c r="E73" s="22" t="s">
        <v>5</v>
      </c>
      <c r="F73" s="22" t="s">
        <v>15</v>
      </c>
      <c r="O73" s="7"/>
      <c r="Q73" s="9">
        <v>0.1</v>
      </c>
      <c r="R73" s="9">
        <v>0.3</v>
      </c>
      <c r="S73" s="9">
        <v>0.5</v>
      </c>
      <c r="T73" s="9">
        <v>0.7</v>
      </c>
      <c r="U73" s="9">
        <v>0.9</v>
      </c>
      <c r="X73" s="9">
        <v>0.1</v>
      </c>
      <c r="Y73" s="9">
        <v>0.3</v>
      </c>
      <c r="Z73" s="9">
        <v>0.5</v>
      </c>
      <c r="AA73" s="9">
        <v>0.7</v>
      </c>
      <c r="AB73" s="9">
        <v>0.9</v>
      </c>
    </row>
    <row r="74" spans="4:28" x14ac:dyDescent="0.35">
      <c r="D74" s="110"/>
      <c r="E74" s="22" t="s">
        <v>4</v>
      </c>
      <c r="F74" s="22" t="s">
        <v>14</v>
      </c>
      <c r="O74" s="7"/>
      <c r="P74" t="s">
        <v>7</v>
      </c>
      <c r="Q74" s="77">
        <f t="shared" ref="Q74:U81" si="6">(Q41/$Q41)</f>
        <v>1</v>
      </c>
      <c r="R74" s="77">
        <f t="shared" si="6"/>
        <v>1.4006528865116703</v>
      </c>
      <c r="S74" s="77">
        <f t="shared" si="6"/>
        <v>2.0325857613359974</v>
      </c>
      <c r="T74" s="77">
        <f t="shared" si="6"/>
        <v>3.0477595942048281</v>
      </c>
      <c r="U74" s="77">
        <f t="shared" si="6"/>
        <v>4.7196170061619389</v>
      </c>
      <c r="W74" t="s">
        <v>7</v>
      </c>
      <c r="X74" s="77">
        <f t="shared" ref="X74:AB81" si="7">(X41/$X41)</f>
        <v>1</v>
      </c>
      <c r="Y74" s="77">
        <f t="shared" si="7"/>
        <v>0.99120780107831608</v>
      </c>
      <c r="Z74" s="77">
        <f t="shared" si="7"/>
        <v>1.013675139149264</v>
      </c>
      <c r="AA74" s="77">
        <f t="shared" si="7"/>
        <v>0.97615206870994453</v>
      </c>
      <c r="AB74" s="77">
        <f t="shared" si="7"/>
        <v>0.98857014140181088</v>
      </c>
    </row>
    <row r="75" spans="4:28" x14ac:dyDescent="0.35">
      <c r="D75" s="110"/>
      <c r="E75" s="22" t="s">
        <v>3</v>
      </c>
      <c r="F75" s="22" t="s">
        <v>13</v>
      </c>
      <c r="O75" s="7"/>
      <c r="P75" t="s">
        <v>6</v>
      </c>
      <c r="Q75" s="77">
        <f t="shared" si="6"/>
        <v>1</v>
      </c>
      <c r="R75" s="77">
        <f t="shared" si="6"/>
        <v>1.2551442307692307</v>
      </c>
      <c r="S75" s="77">
        <f t="shared" si="6"/>
        <v>1.6237499999999998</v>
      </c>
      <c r="T75" s="77">
        <f t="shared" si="6"/>
        <v>2.1533173076923076</v>
      </c>
      <c r="U75" s="77">
        <f t="shared" si="6"/>
        <v>2.9610576923076919</v>
      </c>
      <c r="W75" t="s">
        <v>6</v>
      </c>
      <c r="X75" s="77">
        <f t="shared" si="7"/>
        <v>1</v>
      </c>
      <c r="Y75" s="77">
        <f t="shared" si="7"/>
        <v>1.0001385907685025</v>
      </c>
      <c r="Z75" s="77">
        <f t="shared" si="7"/>
        <v>1.0038704007301367</v>
      </c>
      <c r="AA75" s="77">
        <f t="shared" si="7"/>
        <v>0.99502087312184151</v>
      </c>
      <c r="AB75" s="77">
        <f t="shared" si="7"/>
        <v>1.0151942805956022</v>
      </c>
    </row>
    <row r="76" spans="4:28" x14ac:dyDescent="0.35">
      <c r="D76" s="110"/>
      <c r="E76" s="22" t="s">
        <v>2</v>
      </c>
      <c r="F76" s="22" t="s">
        <v>11</v>
      </c>
      <c r="O76" s="7"/>
      <c r="P76" t="s">
        <v>5</v>
      </c>
      <c r="Q76" s="77">
        <f t="shared" si="6"/>
        <v>1</v>
      </c>
      <c r="R76" s="77">
        <f t="shared" si="6"/>
        <v>1.1461065967112418</v>
      </c>
      <c r="S76" s="77">
        <f t="shared" si="6"/>
        <v>1.3670420372384671</v>
      </c>
      <c r="T76" s="77">
        <f t="shared" si="6"/>
        <v>1.6800818990338473</v>
      </c>
      <c r="U76" s="77">
        <f t="shared" si="6"/>
        <v>2.1457546868001791</v>
      </c>
      <c r="W76" t="s">
        <v>5</v>
      </c>
      <c r="X76" s="77">
        <f t="shared" si="7"/>
        <v>1</v>
      </c>
      <c r="Y76" s="77">
        <f t="shared" si="7"/>
        <v>0.99680273315868395</v>
      </c>
      <c r="Z76" s="77">
        <f t="shared" si="7"/>
        <v>1.0216780954170188</v>
      </c>
      <c r="AA76" s="77">
        <f t="shared" si="7"/>
        <v>1.0285005549119275</v>
      </c>
      <c r="AB76" s="77">
        <f t="shared" si="7"/>
        <v>0.99458656452112315</v>
      </c>
    </row>
    <row r="77" spans="4:28" x14ac:dyDescent="0.35">
      <c r="D77" s="110"/>
      <c r="E77" s="22" t="s">
        <v>1</v>
      </c>
      <c r="F77" s="22" t="s">
        <v>10</v>
      </c>
      <c r="O77" s="7"/>
      <c r="P77" t="s">
        <v>4</v>
      </c>
      <c r="Q77" s="77">
        <f t="shared" si="6"/>
        <v>1</v>
      </c>
      <c r="R77" s="77">
        <f t="shared" si="6"/>
        <v>1.0810970887056359</v>
      </c>
      <c r="S77" s="77">
        <f t="shared" si="6"/>
        <v>1.2067823894786398</v>
      </c>
      <c r="T77" s="77">
        <f t="shared" si="6"/>
        <v>1.3854237854420095</v>
      </c>
      <c r="U77" s="77">
        <f t="shared" si="6"/>
        <v>1.6562637629656629</v>
      </c>
      <c r="W77" t="s">
        <v>4</v>
      </c>
      <c r="X77" s="77">
        <f t="shared" si="7"/>
        <v>1</v>
      </c>
      <c r="Y77" s="77">
        <f t="shared" si="7"/>
        <v>1.0037503094633904</v>
      </c>
      <c r="Z77" s="77">
        <f t="shared" si="7"/>
        <v>1.0063556043820017</v>
      </c>
      <c r="AA77" s="77">
        <f t="shared" si="7"/>
        <v>1.0074986847805902</v>
      </c>
      <c r="AB77" s="77">
        <f t="shared" si="7"/>
        <v>1.010262579686823</v>
      </c>
    </row>
    <row r="78" spans="4:28" x14ac:dyDescent="0.35">
      <c r="D78" s="110"/>
      <c r="E78" s="22" t="s">
        <v>0</v>
      </c>
      <c r="F78" s="22" t="s">
        <v>9</v>
      </c>
      <c r="O78" s="7"/>
      <c r="P78" t="s">
        <v>3</v>
      </c>
      <c r="Q78" s="77">
        <f t="shared" si="6"/>
        <v>1</v>
      </c>
      <c r="R78" s="77">
        <f t="shared" si="6"/>
        <v>1.1209516691579473</v>
      </c>
      <c r="S78" s="77">
        <f t="shared" si="6"/>
        <v>1.3331776283009467</v>
      </c>
      <c r="T78" s="77">
        <f t="shared" si="6"/>
        <v>1.6795279023418039</v>
      </c>
      <c r="U78" s="77">
        <f t="shared" si="6"/>
        <v>2.2172085201793723</v>
      </c>
      <c r="W78" t="s">
        <v>3</v>
      </c>
      <c r="X78" s="77">
        <f t="shared" si="7"/>
        <v>1</v>
      </c>
      <c r="Y78" s="77">
        <f t="shared" si="7"/>
        <v>0.99862432198726514</v>
      </c>
      <c r="Z78" s="77">
        <f t="shared" si="7"/>
        <v>1.009610093546105</v>
      </c>
      <c r="AA78" s="77">
        <f t="shared" si="7"/>
        <v>1.0070847417655844</v>
      </c>
      <c r="AB78" s="77">
        <f t="shared" si="7"/>
        <v>0.99794139611665744</v>
      </c>
    </row>
    <row r="79" spans="4:28" x14ac:dyDescent="0.35">
      <c r="D79" s="111" t="s">
        <v>18</v>
      </c>
      <c r="E79" s="15" t="s">
        <v>7</v>
      </c>
      <c r="F79" s="15" t="s">
        <v>17</v>
      </c>
      <c r="G79" s="17">
        <v>3584900</v>
      </c>
      <c r="H79" s="17">
        <v>9164500</v>
      </c>
      <c r="I79" s="17">
        <v>11750000</v>
      </c>
      <c r="J79" s="11"/>
      <c r="K79" s="17">
        <v>0.136049</v>
      </c>
      <c r="L79" s="17">
        <v>0.99569099999999999</v>
      </c>
      <c r="M79" s="17">
        <v>1.6734610000000001</v>
      </c>
      <c r="O79" s="7"/>
      <c r="P79" t="s">
        <v>2</v>
      </c>
      <c r="Q79" s="77">
        <f t="shared" si="6"/>
        <v>1</v>
      </c>
      <c r="R79" s="77">
        <f t="shared" si="6"/>
        <v>1.1104245940549298</v>
      </c>
      <c r="S79" s="77">
        <f t="shared" si="6"/>
        <v>1.2810722224315263</v>
      </c>
      <c r="T79" s="77">
        <f t="shared" si="6"/>
        <v>1.537109595750292</v>
      </c>
      <c r="U79" s="77">
        <f t="shared" si="6"/>
        <v>1.9240477715405193</v>
      </c>
      <c r="W79" t="s">
        <v>2</v>
      </c>
      <c r="X79" s="77">
        <f t="shared" si="7"/>
        <v>1</v>
      </c>
      <c r="Y79" s="77">
        <f t="shared" si="7"/>
        <v>1.0010958487945663</v>
      </c>
      <c r="Z79" s="77">
        <f t="shared" si="7"/>
        <v>1.0026842870472843</v>
      </c>
      <c r="AA79" s="77">
        <f t="shared" si="7"/>
        <v>0.99549508495540651</v>
      </c>
      <c r="AB79" s="77">
        <f t="shared" si="7"/>
        <v>1.00334613631925</v>
      </c>
    </row>
    <row r="80" spans="4:28" x14ac:dyDescent="0.35">
      <c r="D80" s="111"/>
      <c r="E80" s="15" t="s">
        <v>6</v>
      </c>
      <c r="F80" s="15" t="s">
        <v>16</v>
      </c>
      <c r="G80" s="17">
        <v>6159000</v>
      </c>
      <c r="H80" s="17">
        <v>11018000</v>
      </c>
      <c r="I80" s="17">
        <v>14745000</v>
      </c>
      <c r="J80" s="11"/>
      <c r="K80" s="17">
        <v>0.30032999999999999</v>
      </c>
      <c r="L80" s="17">
        <v>0.75382800000000005</v>
      </c>
      <c r="M80" s="17">
        <v>1.2509490000000001</v>
      </c>
      <c r="O80" s="7"/>
      <c r="P80" t="s">
        <v>1</v>
      </c>
      <c r="Q80" s="77">
        <f t="shared" si="6"/>
        <v>1</v>
      </c>
      <c r="R80" s="77">
        <f t="shared" si="6"/>
        <v>1.1310076041600476</v>
      </c>
      <c r="S80" s="77">
        <f t="shared" si="6"/>
        <v>1.307470716570291</v>
      </c>
      <c r="T80" s="77">
        <f t="shared" si="6"/>
        <v>1.5591069877782722</v>
      </c>
      <c r="U80" s="77">
        <f t="shared" si="6"/>
        <v>1.9203999068013813</v>
      </c>
      <c r="W80" t="s">
        <v>1</v>
      </c>
      <c r="X80" s="77">
        <f t="shared" si="7"/>
        <v>1</v>
      </c>
      <c r="Y80" s="77">
        <f t="shared" si="7"/>
        <v>0.99712801811993823</v>
      </c>
      <c r="Z80" s="77">
        <f t="shared" si="7"/>
        <v>1.0095512292129682</v>
      </c>
      <c r="AA80" s="77">
        <f t="shared" si="7"/>
        <v>1.001265939381343</v>
      </c>
      <c r="AB80" s="77">
        <f t="shared" si="7"/>
        <v>1.0264571883391866</v>
      </c>
    </row>
    <row r="81" spans="4:28" x14ac:dyDescent="0.35">
      <c r="D81" s="111"/>
      <c r="E81" s="15" t="s">
        <v>5</v>
      </c>
      <c r="F81" s="15" t="s">
        <v>15</v>
      </c>
      <c r="G81" s="17">
        <v>6707200</v>
      </c>
      <c r="H81" s="17">
        <v>10810000</v>
      </c>
      <c r="I81" s="17">
        <v>14891000</v>
      </c>
      <c r="J81" s="11"/>
      <c r="K81" s="17">
        <v>0.28587699999999999</v>
      </c>
      <c r="L81" s="17">
        <v>0.37190699999999999</v>
      </c>
      <c r="M81" s="17">
        <v>0.70686300000000002</v>
      </c>
      <c r="O81" s="7"/>
      <c r="P81" t="s">
        <v>0</v>
      </c>
      <c r="Q81" s="77">
        <f t="shared" si="6"/>
        <v>1</v>
      </c>
      <c r="R81" s="77">
        <f t="shared" si="6"/>
        <v>1.1842881117612372</v>
      </c>
      <c r="S81" s="77">
        <f t="shared" si="6"/>
        <v>1.4764367034063592</v>
      </c>
      <c r="T81" s="77">
        <f t="shared" si="6"/>
        <v>1.9540980632285572</v>
      </c>
      <c r="U81" s="77">
        <f t="shared" si="6"/>
        <v>2.7232276500204109</v>
      </c>
      <c r="W81" t="s">
        <v>0</v>
      </c>
      <c r="X81" s="77">
        <f t="shared" si="7"/>
        <v>1</v>
      </c>
      <c r="Y81" s="77">
        <f t="shared" si="7"/>
        <v>0.98290315116327998</v>
      </c>
      <c r="Z81" s="77">
        <f t="shared" si="7"/>
        <v>0.99868000336572849</v>
      </c>
      <c r="AA81" s="77">
        <f t="shared" si="7"/>
        <v>0.99544574866422664</v>
      </c>
      <c r="AB81" s="77">
        <f t="shared" si="7"/>
        <v>0.98957150069418154</v>
      </c>
    </row>
    <row r="82" spans="4:28" x14ac:dyDescent="0.35">
      <c r="D82" s="111"/>
      <c r="E82" s="15" t="s">
        <v>4</v>
      </c>
      <c r="F82" s="15" t="s">
        <v>14</v>
      </c>
      <c r="G82" s="17">
        <v>10906000</v>
      </c>
      <c r="H82" s="17">
        <v>18963000</v>
      </c>
      <c r="I82" s="17">
        <v>23055000</v>
      </c>
      <c r="J82" s="11"/>
      <c r="K82" s="17">
        <v>0.52232999999999996</v>
      </c>
      <c r="L82" s="17">
        <v>1.1448970000000001</v>
      </c>
      <c r="M82" s="17">
        <v>1.6862569999999999</v>
      </c>
      <c r="O82" s="7"/>
      <c r="AB82" s="10"/>
    </row>
    <row r="83" spans="4:28" x14ac:dyDescent="0.35">
      <c r="D83" s="111"/>
      <c r="E83" s="15" t="s">
        <v>3</v>
      </c>
      <c r="F83" s="15" t="s">
        <v>13</v>
      </c>
      <c r="G83" s="17">
        <v>7119900</v>
      </c>
      <c r="H83" s="17">
        <v>19378000</v>
      </c>
      <c r="I83" s="17">
        <v>22361000</v>
      </c>
      <c r="J83" s="11"/>
      <c r="K83" s="17">
        <v>0.20311699999999999</v>
      </c>
      <c r="L83" s="17">
        <v>1.438266</v>
      </c>
      <c r="M83" s="17">
        <v>2.0627439999999999</v>
      </c>
      <c r="O83" s="7"/>
      <c r="Q83" t="s">
        <v>12</v>
      </c>
      <c r="X83" t="s">
        <v>12</v>
      </c>
      <c r="AB83" s="10"/>
    </row>
    <row r="84" spans="4:28" x14ac:dyDescent="0.35">
      <c r="D84" s="111"/>
      <c r="E84" s="15" t="s">
        <v>2</v>
      </c>
      <c r="F84" s="15" t="s">
        <v>11</v>
      </c>
      <c r="G84" s="17">
        <v>10214000</v>
      </c>
      <c r="H84" s="17">
        <v>22595000</v>
      </c>
      <c r="I84" s="17">
        <v>24365000</v>
      </c>
      <c r="J84" s="11"/>
      <c r="K84" s="17">
        <v>0.46237200000000001</v>
      </c>
      <c r="L84" s="17">
        <v>1.658774</v>
      </c>
      <c r="M84" s="17">
        <v>2.232831</v>
      </c>
      <c r="O84" s="7"/>
      <c r="Q84" s="9">
        <v>0.1</v>
      </c>
      <c r="R84" s="9">
        <v>0.3</v>
      </c>
      <c r="S84" s="9">
        <v>0.5</v>
      </c>
      <c r="T84" s="9">
        <v>0.7</v>
      </c>
      <c r="U84" s="9">
        <v>0.9</v>
      </c>
      <c r="X84" s="9">
        <v>0.1</v>
      </c>
      <c r="Y84" s="9">
        <v>0.3</v>
      </c>
      <c r="Z84" s="9">
        <v>0.5</v>
      </c>
      <c r="AA84" s="9">
        <v>0.7</v>
      </c>
      <c r="AB84" s="9">
        <v>0.9</v>
      </c>
    </row>
    <row r="85" spans="4:28" x14ac:dyDescent="0.35">
      <c r="D85" s="111"/>
      <c r="E85" s="15" t="s">
        <v>1</v>
      </c>
      <c r="F85" s="15" t="s">
        <v>10</v>
      </c>
      <c r="G85" s="17">
        <v>9066400</v>
      </c>
      <c r="H85" s="17">
        <v>15919000</v>
      </c>
      <c r="I85" s="17">
        <v>17767000</v>
      </c>
      <c r="J85" s="11"/>
      <c r="K85" s="17">
        <v>0.43460300000000002</v>
      </c>
      <c r="L85" s="17">
        <v>1.035277</v>
      </c>
      <c r="M85" s="17">
        <v>1.9596750000000001</v>
      </c>
      <c r="O85" s="7"/>
      <c r="P85" t="s">
        <v>7</v>
      </c>
      <c r="Q85" s="77">
        <f t="shared" ref="Q85:U92" si="8">(Q52/$Q52)</f>
        <v>1</v>
      </c>
      <c r="R85" s="77">
        <f t="shared" si="8"/>
        <v>1.2803332360854485</v>
      </c>
      <c r="S85" s="77">
        <f t="shared" si="8"/>
        <v>1.6585302603001719</v>
      </c>
      <c r="T85" s="77">
        <f t="shared" si="8"/>
        <v>2.1884015689325422</v>
      </c>
      <c r="U85" s="77">
        <f t="shared" si="8"/>
        <v>2.9707608026192096</v>
      </c>
      <c r="W85" t="s">
        <v>7</v>
      </c>
      <c r="X85" s="77">
        <f t="shared" ref="X85:AB92" si="9">(X52/$X52)</f>
        <v>1</v>
      </c>
      <c r="Y85" s="77">
        <f t="shared" si="9"/>
        <v>1.0018346973103236</v>
      </c>
      <c r="Z85" s="77">
        <f t="shared" si="9"/>
        <v>1.0067949505895293</v>
      </c>
      <c r="AA85" s="77">
        <f t="shared" si="9"/>
        <v>1.006895024988274</v>
      </c>
      <c r="AB85" s="77">
        <f t="shared" si="9"/>
        <v>1.0064967490983194</v>
      </c>
    </row>
    <row r="86" spans="4:28" x14ac:dyDescent="0.35">
      <c r="D86" s="111"/>
      <c r="E86" s="15" t="s">
        <v>0</v>
      </c>
      <c r="F86" s="15" t="s">
        <v>9</v>
      </c>
      <c r="G86" s="17">
        <v>6003900</v>
      </c>
      <c r="H86" s="17">
        <v>13648000</v>
      </c>
      <c r="I86" s="17">
        <v>18007000</v>
      </c>
      <c r="J86" s="11"/>
      <c r="K86" s="17">
        <v>0.188169</v>
      </c>
      <c r="L86" s="17">
        <v>0.98092900000000005</v>
      </c>
      <c r="M86" s="17">
        <v>1.987838</v>
      </c>
      <c r="O86" s="7"/>
      <c r="P86" t="s">
        <v>6</v>
      </c>
      <c r="Q86" s="77">
        <f t="shared" si="8"/>
        <v>1</v>
      </c>
      <c r="R86" s="77">
        <f t="shared" si="8"/>
        <v>1.3067985735649372</v>
      </c>
      <c r="S86" s="77">
        <f t="shared" si="8"/>
        <v>1.7267916714597951</v>
      </c>
      <c r="T86" s="77">
        <f t="shared" si="8"/>
        <v>2.3149373058782929</v>
      </c>
      <c r="U86" s="77">
        <f t="shared" si="8"/>
        <v>3.1686414356378694</v>
      </c>
      <c r="W86" t="s">
        <v>6</v>
      </c>
      <c r="X86" s="77">
        <f t="shared" si="9"/>
        <v>1</v>
      </c>
      <c r="Y86" s="77">
        <f t="shared" si="9"/>
        <v>0.99844950304243429</v>
      </c>
      <c r="Z86" s="77">
        <f t="shared" si="9"/>
        <v>1.0029000282150518</v>
      </c>
      <c r="AA86" s="77">
        <f t="shared" si="9"/>
        <v>0.99662217916025608</v>
      </c>
      <c r="AB86" s="77">
        <f t="shared" si="9"/>
        <v>1.0032686871483101</v>
      </c>
    </row>
    <row r="87" spans="4:28" x14ac:dyDescent="0.35">
      <c r="G87" s="11"/>
      <c r="H87" s="11"/>
      <c r="I87" s="11"/>
      <c r="J87" s="11"/>
      <c r="K87" s="11"/>
      <c r="L87" s="11"/>
      <c r="M87" s="11"/>
      <c r="O87" s="7"/>
      <c r="P87" t="s">
        <v>5</v>
      </c>
      <c r="Q87" s="77">
        <f t="shared" si="8"/>
        <v>1</v>
      </c>
      <c r="R87" s="77">
        <f t="shared" si="8"/>
        <v>1.2659151193633953</v>
      </c>
      <c r="S87" s="77">
        <f t="shared" si="8"/>
        <v>1.6430150309460656</v>
      </c>
      <c r="T87" s="77">
        <f t="shared" si="8"/>
        <v>2.1857040229885056</v>
      </c>
      <c r="U87" s="77">
        <f t="shared" si="8"/>
        <v>2.9868479221927497</v>
      </c>
      <c r="W87" t="s">
        <v>5</v>
      </c>
      <c r="X87" s="77">
        <f t="shared" si="9"/>
        <v>1</v>
      </c>
      <c r="Y87" s="77">
        <f t="shared" si="9"/>
        <v>0.98613924440151235</v>
      </c>
      <c r="Z87" s="77">
        <f t="shared" si="9"/>
        <v>1.0156910175346585</v>
      </c>
      <c r="AA87" s="77">
        <f t="shared" si="9"/>
        <v>1.0064942188875539</v>
      </c>
      <c r="AB87" s="77">
        <f t="shared" si="9"/>
        <v>0.99515676300516154</v>
      </c>
    </row>
    <row r="88" spans="4:28" x14ac:dyDescent="0.35">
      <c r="O88" s="7"/>
      <c r="P88" t="s">
        <v>4</v>
      </c>
      <c r="Q88" s="77">
        <f t="shared" si="8"/>
        <v>1</v>
      </c>
      <c r="R88" s="77">
        <f t="shared" si="8"/>
        <v>1.0757792153238679</v>
      </c>
      <c r="S88" s="77">
        <f t="shared" si="8"/>
        <v>1.1881038393682264</v>
      </c>
      <c r="T88" s="77">
        <f t="shared" si="8"/>
        <v>1.3528522221288748</v>
      </c>
      <c r="U88" s="77">
        <f t="shared" si="8"/>
        <v>1.5931277829118708</v>
      </c>
      <c r="W88" t="s">
        <v>4</v>
      </c>
      <c r="X88" s="77">
        <f t="shared" si="9"/>
        <v>1</v>
      </c>
      <c r="Y88" s="77">
        <f t="shared" si="9"/>
        <v>0.99537161705817501</v>
      </c>
      <c r="Z88" s="77">
        <f t="shared" si="9"/>
        <v>1.0037307677224538</v>
      </c>
      <c r="AA88" s="77">
        <f t="shared" si="9"/>
        <v>0.99965315450746617</v>
      </c>
      <c r="AB88" s="77">
        <f t="shared" si="9"/>
        <v>0.9977446328274443</v>
      </c>
    </row>
    <row r="89" spans="4:28" x14ac:dyDescent="0.35">
      <c r="O89" s="7"/>
      <c r="P89" t="s">
        <v>3</v>
      </c>
      <c r="Q89" s="77">
        <f t="shared" si="8"/>
        <v>1</v>
      </c>
      <c r="R89" s="77">
        <f t="shared" si="8"/>
        <v>1.0429647877119257</v>
      </c>
      <c r="S89" s="77">
        <f t="shared" si="8"/>
        <v>1.1167222141718594</v>
      </c>
      <c r="T89" s="77">
        <f t="shared" si="8"/>
        <v>1.2307636574409508</v>
      </c>
      <c r="U89" s="77">
        <f t="shared" si="8"/>
        <v>1.4039994203738591</v>
      </c>
      <c r="W89" t="s">
        <v>3</v>
      </c>
      <c r="X89" s="77">
        <f t="shared" si="9"/>
        <v>1</v>
      </c>
      <c r="Y89" s="77">
        <f t="shared" si="9"/>
        <v>0.99805590066422811</v>
      </c>
      <c r="Z89" s="77">
        <f t="shared" si="9"/>
        <v>1.0000860650901946</v>
      </c>
      <c r="AA89" s="77">
        <f t="shared" si="9"/>
        <v>0.9995918848948826</v>
      </c>
      <c r="AB89" s="77">
        <f t="shared" si="9"/>
        <v>0.99826204043671085</v>
      </c>
    </row>
    <row r="90" spans="4:28" x14ac:dyDescent="0.35">
      <c r="O90" s="7"/>
      <c r="P90" t="s">
        <v>2</v>
      </c>
      <c r="Q90" s="77">
        <f t="shared" si="8"/>
        <v>1</v>
      </c>
      <c r="R90" s="77">
        <f t="shared" si="8"/>
        <v>1.0570373153017782</v>
      </c>
      <c r="S90" s="77">
        <f t="shared" si="8"/>
        <v>1.1372401702980217</v>
      </c>
      <c r="T90" s="77">
        <f t="shared" si="8"/>
        <v>1.2510017530678688</v>
      </c>
      <c r="U90" s="77">
        <f t="shared" si="8"/>
        <v>1.4146631605309292</v>
      </c>
      <c r="W90" t="s">
        <v>2</v>
      </c>
      <c r="X90" s="77">
        <f t="shared" si="9"/>
        <v>1</v>
      </c>
      <c r="Y90" s="77">
        <f t="shared" si="9"/>
        <v>1.0039747100344272</v>
      </c>
      <c r="Z90" s="77">
        <f t="shared" si="9"/>
        <v>1.0083666279823231</v>
      </c>
      <c r="AA90" s="77">
        <f t="shared" si="9"/>
        <v>1.005747388199514</v>
      </c>
      <c r="AB90" s="77">
        <f t="shared" si="9"/>
        <v>1.007356098189002</v>
      </c>
    </row>
    <row r="91" spans="4:28" x14ac:dyDescent="0.35">
      <c r="O91" s="7"/>
      <c r="P91" t="s">
        <v>1</v>
      </c>
      <c r="Q91" s="77">
        <f t="shared" si="8"/>
        <v>1</v>
      </c>
      <c r="R91" s="77">
        <f t="shared" si="8"/>
        <v>1.1248118929271742</v>
      </c>
      <c r="S91" s="77">
        <f t="shared" si="8"/>
        <v>1.2915545624515483</v>
      </c>
      <c r="T91" s="77">
        <f t="shared" si="8"/>
        <v>1.5097587669296368</v>
      </c>
      <c r="U91" s="77">
        <f t="shared" si="8"/>
        <v>1.8148342377673403</v>
      </c>
      <c r="W91" t="s">
        <v>1</v>
      </c>
      <c r="X91" s="77">
        <f t="shared" si="9"/>
        <v>1</v>
      </c>
      <c r="Y91" s="77">
        <f t="shared" si="9"/>
        <v>1.0061174412007956</v>
      </c>
      <c r="Z91" s="77">
        <f t="shared" si="9"/>
        <v>1.0063869406056509</v>
      </c>
      <c r="AA91" s="77">
        <f t="shared" si="9"/>
        <v>1.0134368888051313</v>
      </c>
      <c r="AB91" s="77">
        <f t="shared" si="9"/>
        <v>1.010893244060028</v>
      </c>
    </row>
    <row r="92" spans="4:28" x14ac:dyDescent="0.35">
      <c r="O92" s="7"/>
      <c r="P92" t="s">
        <v>0</v>
      </c>
      <c r="Q92" s="77">
        <f t="shared" si="8"/>
        <v>1</v>
      </c>
      <c r="R92" s="77">
        <f t="shared" si="8"/>
        <v>1.181562193927522</v>
      </c>
      <c r="S92" s="77">
        <f t="shared" si="8"/>
        <v>1.4413740030782147</v>
      </c>
      <c r="T92" s="77">
        <f t="shared" si="8"/>
        <v>1.8213935917168043</v>
      </c>
      <c r="U92" s="77">
        <f t="shared" si="8"/>
        <v>2.3870155309920249</v>
      </c>
      <c r="W92" t="s">
        <v>0</v>
      </c>
      <c r="X92" s="77">
        <f t="shared" si="9"/>
        <v>1</v>
      </c>
      <c r="Y92" s="77">
        <f t="shared" si="9"/>
        <v>1.0031109715772177</v>
      </c>
      <c r="Z92" s="77">
        <f t="shared" si="9"/>
        <v>0.99924060490660971</v>
      </c>
      <c r="AA92" s="77">
        <f t="shared" si="9"/>
        <v>0.99431727832798533</v>
      </c>
      <c r="AB92" s="77">
        <f t="shared" si="9"/>
        <v>0.99988277793860425</v>
      </c>
    </row>
    <row r="93" spans="4:28" x14ac:dyDescent="0.35">
      <c r="O93" s="7"/>
      <c r="AB93" s="10"/>
    </row>
    <row r="94" spans="4:28" x14ac:dyDescent="0.35">
      <c r="O94" s="7"/>
      <c r="Q94" t="s">
        <v>8</v>
      </c>
      <c r="X94" t="s">
        <v>8</v>
      </c>
      <c r="AB94" s="10"/>
    </row>
    <row r="95" spans="4:28" x14ac:dyDescent="0.35">
      <c r="O95" s="7"/>
      <c r="Q95" s="9">
        <v>0.1</v>
      </c>
      <c r="R95" s="9">
        <v>0.3</v>
      </c>
      <c r="S95" s="9">
        <v>0.5</v>
      </c>
      <c r="T95" s="9">
        <v>0.7</v>
      </c>
      <c r="U95" s="9">
        <v>0.9</v>
      </c>
      <c r="X95" s="9">
        <v>0.1</v>
      </c>
      <c r="Y95" s="9">
        <v>0.3</v>
      </c>
      <c r="Z95" s="9">
        <v>0.5</v>
      </c>
      <c r="AA95" s="9">
        <v>0.7</v>
      </c>
      <c r="AB95" s="9">
        <v>0.9</v>
      </c>
    </row>
    <row r="96" spans="4:28" x14ac:dyDescent="0.35">
      <c r="O96" s="7"/>
      <c r="P96" t="s">
        <v>7</v>
      </c>
      <c r="Q96" s="77">
        <f t="shared" ref="Q96:U103" si="10">(Q63/$Q63)</f>
        <v>1</v>
      </c>
      <c r="R96" s="77">
        <f t="shared" si="10"/>
        <v>1.2077534966576715</v>
      </c>
      <c r="S96" s="77">
        <f t="shared" si="10"/>
        <v>1.4467961267791947</v>
      </c>
      <c r="T96" s="77">
        <f t="shared" si="10"/>
        <v>1.7286805298340298</v>
      </c>
      <c r="U96" s="77">
        <f t="shared" si="10"/>
        <v>2.0724200574986331</v>
      </c>
      <c r="W96" t="s">
        <v>7</v>
      </c>
      <c r="X96" s="77">
        <f t="shared" ref="X96:AB103" si="11">(X63/$X63)</f>
        <v>1</v>
      </c>
      <c r="Y96" s="77">
        <f t="shared" si="11"/>
        <v>1.0026982217939522</v>
      </c>
      <c r="Z96" s="77">
        <f t="shared" si="11"/>
        <v>1.0057780225034958</v>
      </c>
      <c r="AA96" s="77">
        <f t="shared" si="11"/>
        <v>1.0029445575495872</v>
      </c>
      <c r="AB96" s="77">
        <f t="shared" si="11"/>
        <v>1.0103756861779076</v>
      </c>
    </row>
    <row r="97" spans="15:47" x14ac:dyDescent="0.35">
      <c r="O97" s="7"/>
      <c r="P97" t="s">
        <v>6</v>
      </c>
      <c r="Q97" s="77">
        <f t="shared" si="10"/>
        <v>1</v>
      </c>
      <c r="R97" s="77">
        <f t="shared" si="10"/>
        <v>1.2734613222492888</v>
      </c>
      <c r="S97" s="77">
        <f t="shared" si="10"/>
        <v>1.5988279985690681</v>
      </c>
      <c r="T97" s="77">
        <f t="shared" si="10"/>
        <v>2.0031344224315619</v>
      </c>
      <c r="U97" s="77">
        <f t="shared" si="10"/>
        <v>2.5117966713796571</v>
      </c>
      <c r="W97" t="s">
        <v>6</v>
      </c>
      <c r="X97" s="77">
        <f t="shared" si="11"/>
        <v>1</v>
      </c>
      <c r="Y97" s="77">
        <f t="shared" si="11"/>
        <v>0.99955702874426855</v>
      </c>
      <c r="Z97" s="77">
        <f t="shared" si="11"/>
        <v>1.0028316516980296</v>
      </c>
      <c r="AA97" s="77">
        <f t="shared" si="11"/>
        <v>1.00490392410052</v>
      </c>
      <c r="AB97" s="77">
        <f t="shared" si="11"/>
        <v>1.0020514455441738</v>
      </c>
    </row>
    <row r="98" spans="15:47" x14ac:dyDescent="0.35">
      <c r="O98" s="7"/>
      <c r="P98" t="s">
        <v>5</v>
      </c>
      <c r="Q98" s="77">
        <f t="shared" si="10"/>
        <v>1</v>
      </c>
      <c r="R98" s="77">
        <f t="shared" si="10"/>
        <v>1.2723026939217545</v>
      </c>
      <c r="S98" s="77">
        <f t="shared" si="10"/>
        <v>1.5973331528360635</v>
      </c>
      <c r="T98" s="77">
        <f t="shared" si="10"/>
        <v>2.0035196967645863</v>
      </c>
      <c r="U98" s="77">
        <f t="shared" si="10"/>
        <v>2.5197982943007986</v>
      </c>
      <c r="W98" t="s">
        <v>5</v>
      </c>
      <c r="X98" s="77">
        <f t="shared" si="11"/>
        <v>1</v>
      </c>
      <c r="Y98" s="77">
        <f t="shared" si="11"/>
        <v>0.9937405501330967</v>
      </c>
      <c r="Z98" s="77">
        <f t="shared" si="11"/>
        <v>0.99447879325643307</v>
      </c>
      <c r="AA98" s="77">
        <f t="shared" si="11"/>
        <v>1.0014140195208519</v>
      </c>
      <c r="AB98" s="77">
        <f t="shared" si="11"/>
        <v>1.0035322094055015</v>
      </c>
    </row>
    <row r="99" spans="15:47" x14ac:dyDescent="0.35">
      <c r="O99" s="7"/>
      <c r="P99" t="s">
        <v>4</v>
      </c>
      <c r="Q99" s="77">
        <f t="shared" si="10"/>
        <v>1</v>
      </c>
      <c r="R99" s="77">
        <f t="shared" si="10"/>
        <v>1.0691110054670787</v>
      </c>
      <c r="S99" s="77">
        <f t="shared" si="10"/>
        <v>1.1487996196814831</v>
      </c>
      <c r="T99" s="77">
        <f t="shared" si="10"/>
        <v>1.2483361064891847</v>
      </c>
      <c r="U99" s="77">
        <f t="shared" si="10"/>
        <v>1.3700380318516758</v>
      </c>
      <c r="W99" t="s">
        <v>4</v>
      </c>
      <c r="X99" s="77">
        <f t="shared" si="11"/>
        <v>1</v>
      </c>
      <c r="Y99" s="77">
        <f t="shared" si="11"/>
        <v>0.99435090315477692</v>
      </c>
      <c r="Z99" s="77">
        <f t="shared" si="11"/>
        <v>0.99957719363462638</v>
      </c>
      <c r="AA99" s="77">
        <f t="shared" si="11"/>
        <v>1.0037227150344481</v>
      </c>
      <c r="AB99" s="77">
        <f t="shared" si="11"/>
        <v>1.0013485860333755</v>
      </c>
    </row>
    <row r="100" spans="15:47" x14ac:dyDescent="0.35">
      <c r="O100" s="7"/>
      <c r="P100" t="s">
        <v>3</v>
      </c>
      <c r="Q100" s="77">
        <f t="shared" si="10"/>
        <v>1</v>
      </c>
      <c r="R100" s="77">
        <f t="shared" si="10"/>
        <v>1.0287636755868304</v>
      </c>
      <c r="S100" s="77">
        <f t="shared" si="10"/>
        <v>1.0617391750988752</v>
      </c>
      <c r="T100" s="77">
        <f t="shared" si="10"/>
        <v>1.1017001386820073</v>
      </c>
      <c r="U100" s="77">
        <f t="shared" si="10"/>
        <v>1.1485438389234168</v>
      </c>
      <c r="W100" t="s">
        <v>3</v>
      </c>
      <c r="X100" s="77">
        <f t="shared" si="11"/>
        <v>1</v>
      </c>
      <c r="Y100" s="77">
        <f t="shared" si="11"/>
        <v>0.99225598633272638</v>
      </c>
      <c r="Z100" s="77">
        <f t="shared" si="11"/>
        <v>0.99410821571474994</v>
      </c>
      <c r="AA100" s="77">
        <f t="shared" si="11"/>
        <v>0.99923441185543027</v>
      </c>
      <c r="AB100" s="77">
        <f t="shared" si="11"/>
        <v>0.99886929265175817</v>
      </c>
      <c r="AU100">
        <v>1</v>
      </c>
    </row>
    <row r="101" spans="15:47" x14ac:dyDescent="0.35">
      <c r="O101" s="7"/>
      <c r="P101" t="s">
        <v>2</v>
      </c>
      <c r="Q101" s="77">
        <f t="shared" si="10"/>
        <v>1</v>
      </c>
      <c r="R101" s="77">
        <f t="shared" si="10"/>
        <v>1.0418382722250126</v>
      </c>
      <c r="S101" s="77">
        <f t="shared" si="10"/>
        <v>1.0894023103967856</v>
      </c>
      <c r="T101" s="77">
        <f t="shared" si="10"/>
        <v>1.1485685585133099</v>
      </c>
      <c r="U101" s="77">
        <f t="shared" si="10"/>
        <v>1.2237569060773481</v>
      </c>
      <c r="W101" t="s">
        <v>2</v>
      </c>
      <c r="X101" s="77">
        <f t="shared" si="11"/>
        <v>1</v>
      </c>
      <c r="Y101" s="77">
        <f t="shared" si="11"/>
        <v>1.0049425511582812</v>
      </c>
      <c r="Z101" s="77">
        <f t="shared" si="11"/>
        <v>1.0066712753993461</v>
      </c>
      <c r="AA101" s="77">
        <f t="shared" si="11"/>
        <v>1.0044292378240907</v>
      </c>
      <c r="AB101" s="77">
        <f t="shared" si="11"/>
        <v>1.003626904810492</v>
      </c>
    </row>
    <row r="102" spans="15:47" x14ac:dyDescent="0.35">
      <c r="O102" s="7"/>
      <c r="P102" t="s">
        <v>1</v>
      </c>
      <c r="Q102" s="77">
        <f t="shared" si="10"/>
        <v>1</v>
      </c>
      <c r="R102" s="77">
        <f t="shared" si="10"/>
        <v>1.0634161394846475</v>
      </c>
      <c r="S102" s="77">
        <f t="shared" si="10"/>
        <v>1.1421848480172814</v>
      </c>
      <c r="T102" s="77">
        <f t="shared" si="10"/>
        <v>1.241320783829656</v>
      </c>
      <c r="U102" s="77">
        <f t="shared" si="10"/>
        <v>1.3706989662089186</v>
      </c>
      <c r="W102" t="s">
        <v>1</v>
      </c>
      <c r="X102" s="77">
        <f t="shared" si="11"/>
        <v>1</v>
      </c>
      <c r="Y102" s="77">
        <f t="shared" si="11"/>
        <v>0.99571464145459287</v>
      </c>
      <c r="Z102" s="77">
        <f t="shared" si="11"/>
        <v>0.99658569492411064</v>
      </c>
      <c r="AA102" s="77">
        <f t="shared" si="11"/>
        <v>0.99785017676211007</v>
      </c>
      <c r="AB102" s="77">
        <f t="shared" si="11"/>
        <v>0.99998928405222032</v>
      </c>
    </row>
    <row r="103" spans="15:47" ht="15" thickBot="1" x14ac:dyDescent="0.4">
      <c r="O103" s="4"/>
      <c r="P103" s="3" t="s">
        <v>0</v>
      </c>
      <c r="Q103" s="77">
        <f t="shared" si="10"/>
        <v>1</v>
      </c>
      <c r="R103" s="77">
        <f t="shared" si="10"/>
        <v>1.1108125055988536</v>
      </c>
      <c r="S103" s="77">
        <f t="shared" si="10"/>
        <v>1.2434829346949745</v>
      </c>
      <c r="T103" s="77">
        <f t="shared" si="10"/>
        <v>1.4064319627340325</v>
      </c>
      <c r="U103" s="77">
        <f t="shared" si="10"/>
        <v>1.6130968377676256</v>
      </c>
      <c r="V103" s="3"/>
      <c r="W103" s="3" t="s">
        <v>0</v>
      </c>
      <c r="X103" s="77">
        <f t="shared" si="11"/>
        <v>1</v>
      </c>
      <c r="Y103" s="77">
        <f t="shared" si="11"/>
        <v>1.0001593375566138</v>
      </c>
      <c r="Z103" s="77">
        <f t="shared" si="11"/>
        <v>0.99635878608832817</v>
      </c>
      <c r="AA103" s="77">
        <f t="shared" si="11"/>
        <v>1.0000641358718445</v>
      </c>
      <c r="AB103" s="77">
        <f t="shared" si="11"/>
        <v>0.9960290876221275</v>
      </c>
    </row>
  </sheetData>
  <mergeCells count="26">
    <mergeCell ref="X6:AB6"/>
    <mergeCell ref="D2:I3"/>
    <mergeCell ref="K2:M3"/>
    <mergeCell ref="D4:I5"/>
    <mergeCell ref="K4:M5"/>
    <mergeCell ref="Q6:U6"/>
    <mergeCell ref="D7:D14"/>
    <mergeCell ref="D15:D22"/>
    <mergeCell ref="Q17:U17"/>
    <mergeCell ref="X17:AB17"/>
    <mergeCell ref="D23:D30"/>
    <mergeCell ref="Q28:U28"/>
    <mergeCell ref="X28:AB28"/>
    <mergeCell ref="X61:AB61"/>
    <mergeCell ref="D63:D70"/>
    <mergeCell ref="D71:D78"/>
    <mergeCell ref="D79:D86"/>
    <mergeCell ref="D31:D38"/>
    <mergeCell ref="D39:D46"/>
    <mergeCell ref="Q39:U39"/>
    <mergeCell ref="X39:AB39"/>
    <mergeCell ref="D47:D54"/>
    <mergeCell ref="Q50:U50"/>
    <mergeCell ref="X50:AB50"/>
    <mergeCell ref="D55:D62"/>
    <mergeCell ref="Q61:U61"/>
  </mergeCells>
  <pageMargins left="0.7" right="0.7" top="0.75" bottom="0.75" header="0.3" footer="0.3"/>
  <pageSetup paperSize="9" orientation="portrait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1DE4CD-82CC-402E-89DF-DADFA1DC1CBB}">
  <dimension ref="A1:AZ103"/>
  <sheetViews>
    <sheetView tabSelected="1" topLeftCell="G9" zoomScale="85" zoomScaleNormal="85" workbookViewId="0">
      <selection activeCell="AG20" sqref="AG20"/>
    </sheetView>
  </sheetViews>
  <sheetFormatPr defaultRowHeight="14.5" x14ac:dyDescent="0.35"/>
  <cols>
    <col min="1" max="1" width="39.81640625" customWidth="1"/>
    <col min="2" max="2" width="8.7265625" bestFit="1" customWidth="1"/>
    <col min="3" max="3" width="3.1796875" customWidth="1"/>
    <col min="4" max="4" width="11.453125" bestFit="1" customWidth="1"/>
    <col min="5" max="9" width="11" customWidth="1"/>
    <col min="11" max="13" width="8.81640625" customWidth="1"/>
    <col min="17" max="21" width="11.453125" customWidth="1"/>
    <col min="22" max="22" width="4.1796875" customWidth="1"/>
    <col min="23" max="23" width="9.7265625" customWidth="1"/>
    <col min="24" max="28" width="11.453125" customWidth="1"/>
  </cols>
  <sheetData>
    <row r="1" spans="1:28" ht="33.5" x14ac:dyDescent="0.35">
      <c r="A1" t="s">
        <v>51</v>
      </c>
      <c r="B1" s="17">
        <v>1.6611069999999999</v>
      </c>
      <c r="D1" s="76" t="s">
        <v>50</v>
      </c>
    </row>
    <row r="2" spans="1:28" ht="14.5" customHeight="1" x14ac:dyDescent="0.35">
      <c r="A2" t="s">
        <v>49</v>
      </c>
      <c r="B2" s="17">
        <v>1.246224</v>
      </c>
      <c r="D2" s="123" t="s">
        <v>48</v>
      </c>
      <c r="E2" s="123"/>
      <c r="F2" s="123"/>
      <c r="G2" s="123"/>
      <c r="H2" s="123"/>
      <c r="I2" s="123"/>
      <c r="J2" s="74"/>
      <c r="K2" s="123" t="s">
        <v>47</v>
      </c>
      <c r="L2" s="123"/>
      <c r="M2" s="123"/>
      <c r="Q2" s="74" t="s">
        <v>48</v>
      </c>
      <c r="X2" s="74" t="s">
        <v>47</v>
      </c>
    </row>
    <row r="3" spans="1:28" ht="14.5" customHeight="1" x14ac:dyDescent="0.35">
      <c r="A3" t="s">
        <v>46</v>
      </c>
      <c r="B3" s="17">
        <v>0.70149700000000004</v>
      </c>
      <c r="D3" s="123"/>
      <c r="E3" s="123"/>
      <c r="F3" s="123"/>
      <c r="G3" s="123"/>
      <c r="H3" s="123"/>
      <c r="I3" s="123"/>
      <c r="J3" s="74"/>
      <c r="K3" s="123"/>
      <c r="L3" s="123"/>
      <c r="M3" s="123"/>
    </row>
    <row r="4" spans="1:28" ht="14.5" customHeight="1" x14ac:dyDescent="0.35">
      <c r="A4" t="s">
        <v>45</v>
      </c>
      <c r="B4" s="17">
        <v>1.679438</v>
      </c>
      <c r="D4" s="124" t="s">
        <v>44</v>
      </c>
      <c r="E4" s="124"/>
      <c r="F4" s="124"/>
      <c r="G4" s="124"/>
      <c r="H4" s="124"/>
      <c r="I4" s="124"/>
      <c r="J4" s="75"/>
      <c r="K4" s="124" t="s">
        <v>43</v>
      </c>
      <c r="L4" s="124"/>
      <c r="M4" s="124"/>
      <c r="R4" s="74"/>
      <c r="S4" s="74"/>
      <c r="T4" s="74"/>
      <c r="U4" s="74"/>
      <c r="Y4" s="74"/>
      <c r="Z4" s="74"/>
      <c r="AA4" s="74"/>
      <c r="AB4" s="74"/>
    </row>
    <row r="5" spans="1:28" ht="14.5" customHeight="1" thickBot="1" x14ac:dyDescent="0.4">
      <c r="A5" t="s">
        <v>42</v>
      </c>
      <c r="B5" s="17">
        <v>2.0632730000000001</v>
      </c>
      <c r="D5" s="124"/>
      <c r="E5" s="124"/>
      <c r="F5" s="124"/>
      <c r="G5" s="124"/>
      <c r="H5" s="124"/>
      <c r="I5" s="124"/>
      <c r="J5" s="75"/>
      <c r="K5" s="124"/>
      <c r="L5" s="124"/>
      <c r="M5" s="124"/>
      <c r="Q5" s="74"/>
      <c r="R5" s="74"/>
      <c r="S5" s="74"/>
      <c r="T5" s="74"/>
      <c r="U5" s="74"/>
      <c r="X5" s="74"/>
      <c r="Y5" s="74"/>
      <c r="Z5" s="74"/>
      <c r="AA5" s="74"/>
      <c r="AB5" s="74"/>
    </row>
    <row r="6" spans="1:28" ht="15" thickTop="1" x14ac:dyDescent="0.35">
      <c r="A6" t="s">
        <v>41</v>
      </c>
      <c r="B6" s="17">
        <v>2.2345130000000002</v>
      </c>
      <c r="E6" s="11" t="s">
        <v>40</v>
      </c>
      <c r="F6" s="11" t="s">
        <v>39</v>
      </c>
      <c r="G6" s="11" t="s">
        <v>38</v>
      </c>
      <c r="H6" s="11" t="s">
        <v>37</v>
      </c>
      <c r="I6" s="11" t="s">
        <v>36</v>
      </c>
      <c r="J6" s="11"/>
      <c r="K6" s="11" t="s">
        <v>38</v>
      </c>
      <c r="L6" s="11" t="s">
        <v>37</v>
      </c>
      <c r="M6" s="11" t="s">
        <v>36</v>
      </c>
      <c r="N6" s="17"/>
      <c r="O6" s="17"/>
      <c r="P6" s="73"/>
      <c r="Q6" s="115" t="s">
        <v>19</v>
      </c>
      <c r="R6" s="115"/>
      <c r="S6" s="115"/>
      <c r="T6" s="115"/>
      <c r="U6" s="115"/>
      <c r="V6" s="56"/>
      <c r="W6" s="55"/>
      <c r="X6" s="115" t="s">
        <v>19</v>
      </c>
      <c r="Y6" s="115"/>
      <c r="Z6" s="115"/>
      <c r="AA6" s="115"/>
      <c r="AB6" s="116"/>
    </row>
    <row r="7" spans="1:28" x14ac:dyDescent="0.35">
      <c r="A7" t="s">
        <v>35</v>
      </c>
      <c r="B7" s="17">
        <v>1.9429099999999999</v>
      </c>
      <c r="D7" s="117" t="s">
        <v>34</v>
      </c>
      <c r="E7" s="61" t="s">
        <v>7</v>
      </c>
      <c r="F7" s="61" t="s">
        <v>17</v>
      </c>
      <c r="G7">
        <v>807841.77788800001</v>
      </c>
      <c r="H7" s="17">
        <v>3260000</v>
      </c>
      <c r="I7" s="17">
        <v>5984900</v>
      </c>
      <c r="J7" s="17"/>
      <c r="K7" s="38">
        <v>0.136324</v>
      </c>
      <c r="L7" s="38">
        <v>0.991869</v>
      </c>
      <c r="M7" s="38">
        <v>1.6670229999999999</v>
      </c>
      <c r="P7" s="72"/>
      <c r="Q7" s="17" t="s">
        <v>30</v>
      </c>
      <c r="R7" s="17" t="s">
        <v>29</v>
      </c>
      <c r="S7" t="s">
        <v>28</v>
      </c>
      <c r="T7" s="17" t="s">
        <v>27</v>
      </c>
      <c r="U7" t="s">
        <v>26</v>
      </c>
      <c r="V7" s="38"/>
      <c r="W7" s="71"/>
      <c r="X7" s="17" t="s">
        <v>30</v>
      </c>
      <c r="Y7" s="17" t="s">
        <v>29</v>
      </c>
      <c r="Z7" t="s">
        <v>28</v>
      </c>
      <c r="AA7" s="17" t="s">
        <v>27</v>
      </c>
      <c r="AB7" s="67" t="s">
        <v>26</v>
      </c>
    </row>
    <row r="8" spans="1:28" x14ac:dyDescent="0.35">
      <c r="A8" t="s">
        <v>33</v>
      </c>
      <c r="B8" s="17">
        <v>1.9866109999999999</v>
      </c>
      <c r="D8" s="118"/>
      <c r="E8" s="22" t="s">
        <v>6</v>
      </c>
      <c r="F8" s="22" t="s">
        <v>16</v>
      </c>
      <c r="G8" s="17">
        <v>2175000</v>
      </c>
      <c r="H8" s="17">
        <v>3673800</v>
      </c>
      <c r="I8" s="17">
        <v>6186800</v>
      </c>
      <c r="J8" s="17"/>
      <c r="K8" s="38">
        <v>0.29621999999999998</v>
      </c>
      <c r="L8" s="38">
        <v>0.75258999999999998</v>
      </c>
      <c r="M8" s="38">
        <v>1.2506250000000001</v>
      </c>
      <c r="P8" s="66" t="s">
        <v>7</v>
      </c>
      <c r="Q8" s="64">
        <v>720203.42140899994</v>
      </c>
      <c r="R8" s="64">
        <v>934886.56482299999</v>
      </c>
      <c r="S8" s="64">
        <v>1149300</v>
      </c>
      <c r="T8" s="64">
        <v>1374000</v>
      </c>
      <c r="U8" s="64">
        <v>1605000</v>
      </c>
      <c r="V8" s="38"/>
      <c r="W8" s="37" t="s">
        <v>7</v>
      </c>
      <c r="X8" s="33">
        <v>0.13398099999999999</v>
      </c>
      <c r="Y8" s="33">
        <v>0.13606799999999999</v>
      </c>
      <c r="Z8" s="33">
        <v>0.14130400000000001</v>
      </c>
      <c r="AA8" s="33">
        <v>0.141738</v>
      </c>
      <c r="AB8" s="32">
        <v>0.15279899999999999</v>
      </c>
    </row>
    <row r="9" spans="1:28" x14ac:dyDescent="0.35">
      <c r="B9" s="17"/>
      <c r="D9" s="118"/>
      <c r="E9" s="22" t="s">
        <v>5</v>
      </c>
      <c r="F9" s="22" t="s">
        <v>15</v>
      </c>
      <c r="G9" s="17">
        <v>3194000</v>
      </c>
      <c r="H9" s="17">
        <v>3758300</v>
      </c>
      <c r="I9" s="17">
        <v>6141500</v>
      </c>
      <c r="J9" s="17"/>
      <c r="K9" s="38">
        <v>0.29286200000000001</v>
      </c>
      <c r="L9" s="38">
        <v>0.373946</v>
      </c>
      <c r="M9" s="38">
        <v>0.70355999999999996</v>
      </c>
      <c r="P9" s="65" t="s">
        <v>6</v>
      </c>
      <c r="Q9" s="64">
        <v>1943200</v>
      </c>
      <c r="R9" s="64">
        <v>2517900</v>
      </c>
      <c r="S9" s="64">
        <v>3098700</v>
      </c>
      <c r="T9" s="64">
        <v>3700400</v>
      </c>
      <c r="U9" s="64">
        <v>4309200</v>
      </c>
      <c r="V9" s="38"/>
      <c r="W9" s="34" t="s">
        <v>6</v>
      </c>
      <c r="X9" s="33">
        <v>0.29435699999999998</v>
      </c>
      <c r="Y9" s="33">
        <v>0.29709600000000003</v>
      </c>
      <c r="Z9" s="33">
        <v>0.30189300000000002</v>
      </c>
      <c r="AA9" s="33">
        <v>0.30527199999999999</v>
      </c>
      <c r="AB9" s="32">
        <v>0.31391400000000003</v>
      </c>
    </row>
    <row r="10" spans="1:28" x14ac:dyDescent="0.35">
      <c r="D10" s="118"/>
      <c r="E10" s="22" t="s">
        <v>4</v>
      </c>
      <c r="F10" s="22" t="s">
        <v>14</v>
      </c>
      <c r="G10" s="17">
        <v>6666000</v>
      </c>
      <c r="H10" s="17">
        <v>12025000</v>
      </c>
      <c r="I10" s="17">
        <v>17013000</v>
      </c>
      <c r="J10" s="17"/>
      <c r="K10" s="38">
        <v>0.51980400000000004</v>
      </c>
      <c r="L10" s="38">
        <v>1.1487400000000001</v>
      </c>
      <c r="M10" s="38">
        <v>1.6808259999999999</v>
      </c>
      <c r="P10" s="65" t="s">
        <v>5</v>
      </c>
      <c r="Q10" s="64">
        <v>2894800</v>
      </c>
      <c r="R10" s="64">
        <v>3646300</v>
      </c>
      <c r="S10" s="64">
        <v>4396100</v>
      </c>
      <c r="T10" s="64">
        <v>5162900</v>
      </c>
      <c r="U10" s="64">
        <v>5952200</v>
      </c>
      <c r="V10" s="38"/>
      <c r="W10" s="34" t="s">
        <v>5</v>
      </c>
      <c r="X10" s="33">
        <v>0.29316399999999998</v>
      </c>
      <c r="Y10" s="33">
        <v>0.29853400000000002</v>
      </c>
      <c r="Z10" s="33">
        <v>0.305172</v>
      </c>
      <c r="AA10" s="33">
        <v>0.31193199999999999</v>
      </c>
      <c r="AB10" s="32">
        <v>0.31278600000000001</v>
      </c>
    </row>
    <row r="11" spans="1:28" x14ac:dyDescent="0.35">
      <c r="D11" s="118"/>
      <c r="E11" s="22" t="s">
        <v>3</v>
      </c>
      <c r="F11" s="22" t="s">
        <v>13</v>
      </c>
      <c r="G11" s="17">
        <v>3259200</v>
      </c>
      <c r="H11" s="17">
        <v>13862000</v>
      </c>
      <c r="I11" s="17">
        <v>19548000</v>
      </c>
      <c r="J11" s="17"/>
      <c r="K11" s="38">
        <v>0.20208699999999999</v>
      </c>
      <c r="L11" s="38">
        <v>1.4412780000000001</v>
      </c>
      <c r="M11" s="38">
        <v>2.0630649999999999</v>
      </c>
      <c r="P11" s="65" t="s">
        <v>4</v>
      </c>
      <c r="Q11" s="64">
        <v>6219700</v>
      </c>
      <c r="R11" s="64">
        <v>7357100</v>
      </c>
      <c r="S11" s="64">
        <v>8496800</v>
      </c>
      <c r="T11" s="64">
        <v>9676200</v>
      </c>
      <c r="U11" s="64">
        <v>10866000</v>
      </c>
      <c r="V11" s="38"/>
      <c r="W11" s="34" t="s">
        <v>4</v>
      </c>
      <c r="X11" s="33">
        <v>0.51601600000000003</v>
      </c>
      <c r="Y11" s="33">
        <v>0.52478199999999997</v>
      </c>
      <c r="Z11" s="33">
        <v>0.52717400000000003</v>
      </c>
      <c r="AA11" s="33">
        <v>0.53423600000000004</v>
      </c>
      <c r="AB11" s="32">
        <v>0.53667799999999999</v>
      </c>
    </row>
    <row r="12" spans="1:28" x14ac:dyDescent="0.35">
      <c r="D12" s="118"/>
      <c r="E12" s="22" t="s">
        <v>2</v>
      </c>
      <c r="F12" s="22" t="s">
        <v>11</v>
      </c>
      <c r="G12" s="17">
        <v>5386300</v>
      </c>
      <c r="H12" s="17">
        <v>16095000</v>
      </c>
      <c r="I12" s="17">
        <v>20032000</v>
      </c>
      <c r="J12" s="17"/>
      <c r="K12" s="38">
        <v>0.46462199999999998</v>
      </c>
      <c r="L12" s="38">
        <v>1.6574390000000001</v>
      </c>
      <c r="M12" s="38">
        <v>2.2314750000000001</v>
      </c>
      <c r="P12" s="65" t="s">
        <v>3</v>
      </c>
      <c r="Q12" s="64">
        <v>2948500</v>
      </c>
      <c r="R12" s="64">
        <v>3728700</v>
      </c>
      <c r="S12" s="64">
        <v>4527400</v>
      </c>
      <c r="T12" s="64">
        <v>5325400</v>
      </c>
      <c r="U12" s="64">
        <v>6160800</v>
      </c>
      <c r="V12" s="38"/>
      <c r="W12" s="34" t="s">
        <v>3</v>
      </c>
      <c r="X12" s="33">
        <v>0.201877</v>
      </c>
      <c r="Y12" s="33">
        <v>0.204259</v>
      </c>
      <c r="Z12" s="33">
        <v>0.21418400000000001</v>
      </c>
      <c r="AA12" s="33">
        <v>0.225131</v>
      </c>
      <c r="AB12" s="32">
        <v>0.22856399999999999</v>
      </c>
    </row>
    <row r="13" spans="1:28" x14ac:dyDescent="0.35">
      <c r="D13" s="118"/>
      <c r="E13" s="22" t="s">
        <v>1</v>
      </c>
      <c r="F13" s="22" t="s">
        <v>10</v>
      </c>
      <c r="G13" s="17">
        <v>4800500</v>
      </c>
      <c r="H13" s="17">
        <v>8916800</v>
      </c>
      <c r="I13" s="17">
        <v>13080000</v>
      </c>
      <c r="J13" s="17"/>
      <c r="K13" s="38">
        <v>0.426512</v>
      </c>
      <c r="L13" s="38">
        <v>1.0279339999999999</v>
      </c>
      <c r="M13" s="38">
        <v>1.9530590000000001</v>
      </c>
      <c r="P13" s="65" t="s">
        <v>2</v>
      </c>
      <c r="Q13" s="64">
        <v>5005000</v>
      </c>
      <c r="R13" s="64">
        <v>5927800</v>
      </c>
      <c r="S13" s="64">
        <v>6880800</v>
      </c>
      <c r="T13" s="64">
        <v>7841600</v>
      </c>
      <c r="U13" s="64">
        <v>8836100</v>
      </c>
      <c r="V13" s="38"/>
      <c r="W13" s="34" t="s">
        <v>2</v>
      </c>
      <c r="X13" s="33">
        <v>0.456839</v>
      </c>
      <c r="Y13" s="33">
        <v>0.46291700000000002</v>
      </c>
      <c r="Z13" s="33">
        <v>0.471447</v>
      </c>
      <c r="AA13" s="33">
        <v>0.46710499999999999</v>
      </c>
      <c r="AB13" s="32">
        <v>0.48226400000000003</v>
      </c>
    </row>
    <row r="14" spans="1:28" x14ac:dyDescent="0.35">
      <c r="D14" s="119"/>
      <c r="E14" s="53" t="s">
        <v>0</v>
      </c>
      <c r="F14" s="53" t="s">
        <v>9</v>
      </c>
      <c r="G14" s="17">
        <v>2255500</v>
      </c>
      <c r="H14" s="17">
        <v>5875200</v>
      </c>
      <c r="I14" s="17">
        <v>11421000</v>
      </c>
      <c r="J14" s="17"/>
      <c r="K14" s="38">
        <v>0.18843399999999999</v>
      </c>
      <c r="L14" s="38">
        <v>0.97534100000000001</v>
      </c>
      <c r="M14" s="38">
        <v>1.9982930000000001</v>
      </c>
      <c r="P14" s="65" t="s">
        <v>1</v>
      </c>
      <c r="Q14" s="64">
        <v>4489400</v>
      </c>
      <c r="R14" s="64">
        <v>5258300</v>
      </c>
      <c r="S14" s="64">
        <v>6039100</v>
      </c>
      <c r="T14" s="64">
        <v>6829200</v>
      </c>
      <c r="U14" s="64">
        <v>7646000</v>
      </c>
      <c r="V14" s="38"/>
      <c r="W14" s="34" t="s">
        <v>1</v>
      </c>
      <c r="X14" s="33">
        <v>0.424454</v>
      </c>
      <c r="Y14" s="33">
        <v>0.43144399999999999</v>
      </c>
      <c r="Z14" s="33">
        <v>0.442054</v>
      </c>
      <c r="AA14" s="33">
        <v>0.43993199999999999</v>
      </c>
      <c r="AB14" s="32">
        <v>0.45113500000000001</v>
      </c>
    </row>
    <row r="15" spans="1:28" x14ac:dyDescent="0.35">
      <c r="D15" s="120" t="s">
        <v>32</v>
      </c>
      <c r="E15" s="70" t="s">
        <v>7</v>
      </c>
      <c r="F15" s="70" t="s">
        <v>17</v>
      </c>
      <c r="G15" s="21">
        <v>720203.42140899994</v>
      </c>
      <c r="H15" s="20">
        <v>3217100</v>
      </c>
      <c r="I15" s="19">
        <v>5906200</v>
      </c>
      <c r="K15" s="50">
        <v>0.13398099999999999</v>
      </c>
      <c r="L15" s="49">
        <v>0.99469799999999997</v>
      </c>
      <c r="M15" s="48">
        <v>1.6640600000000001</v>
      </c>
      <c r="P15" s="68" t="s">
        <v>0</v>
      </c>
      <c r="Q15" s="64">
        <v>2067400</v>
      </c>
      <c r="R15" s="64">
        <v>2531400</v>
      </c>
      <c r="S15" s="64">
        <v>3022200</v>
      </c>
      <c r="T15" s="64">
        <v>3515100</v>
      </c>
      <c r="U15" s="64">
        <v>4024600</v>
      </c>
      <c r="V15" s="38"/>
      <c r="W15" s="42" t="s">
        <v>0</v>
      </c>
      <c r="X15" s="33">
        <v>0.187393</v>
      </c>
      <c r="Y15" s="33">
        <v>0.18867800000000001</v>
      </c>
      <c r="Z15" s="33">
        <v>0.191217</v>
      </c>
      <c r="AA15" s="33">
        <v>0.19425600000000001</v>
      </c>
      <c r="AB15" s="32">
        <v>0.19226799999999999</v>
      </c>
    </row>
    <row r="16" spans="1:28" x14ac:dyDescent="0.35">
      <c r="D16" s="121"/>
      <c r="E16" s="15" t="s">
        <v>6</v>
      </c>
      <c r="F16" s="15" t="s">
        <v>16</v>
      </c>
      <c r="G16" s="18">
        <v>1943200</v>
      </c>
      <c r="H16" s="17">
        <v>3539700</v>
      </c>
      <c r="I16" s="16">
        <v>6091500</v>
      </c>
      <c r="K16" s="47">
        <v>0.29435699999999998</v>
      </c>
      <c r="L16" s="38">
        <v>0.75312800000000002</v>
      </c>
      <c r="M16" s="46">
        <v>1.2469190000000001</v>
      </c>
      <c r="P16" s="65"/>
      <c r="V16" s="38"/>
      <c r="W16" s="34"/>
      <c r="X16" s="38"/>
      <c r="Y16" s="38"/>
      <c r="AA16" s="38"/>
      <c r="AB16" s="41"/>
    </row>
    <row r="17" spans="4:28" x14ac:dyDescent="0.35">
      <c r="D17" s="121"/>
      <c r="E17" s="15" t="s">
        <v>5</v>
      </c>
      <c r="F17" s="15" t="s">
        <v>15</v>
      </c>
      <c r="G17" s="18">
        <v>2894800</v>
      </c>
      <c r="H17" s="17">
        <v>3635800</v>
      </c>
      <c r="I17" s="16">
        <v>6088400</v>
      </c>
      <c r="K17" s="47">
        <v>0.29316399999999998</v>
      </c>
      <c r="L17" s="38">
        <v>0.37251400000000001</v>
      </c>
      <c r="M17" s="46">
        <v>0.70051799999999997</v>
      </c>
      <c r="P17" s="65"/>
      <c r="Q17" s="108" t="s">
        <v>12</v>
      </c>
      <c r="R17" s="108"/>
      <c r="S17" s="108"/>
      <c r="T17" s="108"/>
      <c r="U17" s="108"/>
      <c r="V17" s="38"/>
      <c r="W17" s="34"/>
      <c r="X17" s="108" t="s">
        <v>12</v>
      </c>
      <c r="Y17" s="108"/>
      <c r="Z17" s="108"/>
      <c r="AA17" s="108"/>
      <c r="AB17" s="109"/>
    </row>
    <row r="18" spans="4:28" x14ac:dyDescent="0.35">
      <c r="D18" s="121"/>
      <c r="E18" s="15" t="s">
        <v>4</v>
      </c>
      <c r="F18" s="15" t="s">
        <v>14</v>
      </c>
      <c r="G18" s="18">
        <v>6219700</v>
      </c>
      <c r="H18" s="17">
        <v>11854000</v>
      </c>
      <c r="I18" s="16">
        <v>16894000</v>
      </c>
      <c r="K18" s="47">
        <v>0.51601600000000003</v>
      </c>
      <c r="L18" s="38">
        <v>1.1488689999999999</v>
      </c>
      <c r="M18" s="46">
        <v>1.673343</v>
      </c>
      <c r="P18" s="65"/>
      <c r="Q18" s="17" t="s">
        <v>30</v>
      </c>
      <c r="R18" s="17" t="s">
        <v>29</v>
      </c>
      <c r="S18" t="s">
        <v>28</v>
      </c>
      <c r="T18" s="17" t="s">
        <v>27</v>
      </c>
      <c r="U18" t="s">
        <v>26</v>
      </c>
      <c r="V18" s="38"/>
      <c r="W18" s="34"/>
      <c r="X18" s="17" t="s">
        <v>30</v>
      </c>
      <c r="Y18" s="17" t="s">
        <v>29</v>
      </c>
      <c r="Z18" t="s">
        <v>28</v>
      </c>
      <c r="AA18" s="17" t="s">
        <v>27</v>
      </c>
      <c r="AB18" s="67" t="s">
        <v>26</v>
      </c>
    </row>
    <row r="19" spans="4:28" x14ac:dyDescent="0.35">
      <c r="D19" s="121"/>
      <c r="E19" s="15" t="s">
        <v>3</v>
      </c>
      <c r="F19" s="15" t="s">
        <v>13</v>
      </c>
      <c r="G19" s="18">
        <v>2948500</v>
      </c>
      <c r="H19" s="17">
        <v>13801000</v>
      </c>
      <c r="I19" s="16">
        <v>19457000</v>
      </c>
      <c r="K19" s="47">
        <v>0.201877</v>
      </c>
      <c r="L19" s="38">
        <v>1.4378500000000001</v>
      </c>
      <c r="M19" s="46">
        <v>2.0505770000000001</v>
      </c>
      <c r="P19" s="66" t="s">
        <v>7</v>
      </c>
      <c r="Q19" s="64">
        <v>3217100</v>
      </c>
      <c r="R19" s="64">
        <v>3308200</v>
      </c>
      <c r="S19" s="64">
        <v>3397600</v>
      </c>
      <c r="T19" s="64">
        <v>3498900</v>
      </c>
      <c r="U19" s="64">
        <v>3589400</v>
      </c>
      <c r="V19" s="38"/>
      <c r="W19" s="37" t="s">
        <v>7</v>
      </c>
      <c r="X19" s="33">
        <v>0.99469799999999997</v>
      </c>
      <c r="Y19" s="33">
        <v>0.99868199999999996</v>
      </c>
      <c r="Z19" s="33">
        <v>0.99092599999999997</v>
      </c>
      <c r="AA19" s="33">
        <v>0.99077199999999999</v>
      </c>
      <c r="AB19" s="32">
        <v>0.99536400000000003</v>
      </c>
    </row>
    <row r="20" spans="4:28" x14ac:dyDescent="0.35">
      <c r="D20" s="121"/>
      <c r="E20" s="15" t="s">
        <v>2</v>
      </c>
      <c r="F20" s="15" t="s">
        <v>11</v>
      </c>
      <c r="G20" s="18">
        <v>5005000</v>
      </c>
      <c r="H20" s="17">
        <v>16013000</v>
      </c>
      <c r="I20" s="16">
        <v>19968000</v>
      </c>
      <c r="K20" s="47">
        <v>0.456839</v>
      </c>
      <c r="L20" s="38">
        <v>1.6520030000000001</v>
      </c>
      <c r="M20" s="46">
        <v>2.2385899999999999</v>
      </c>
      <c r="P20" s="65" t="s">
        <v>6</v>
      </c>
      <c r="Q20" s="64">
        <v>3539700</v>
      </c>
      <c r="R20" s="64">
        <v>3823200</v>
      </c>
      <c r="S20" s="64">
        <v>4097500</v>
      </c>
      <c r="T20" s="64">
        <v>4372800</v>
      </c>
      <c r="U20" s="64">
        <v>4651300</v>
      </c>
      <c r="V20" s="38"/>
      <c r="W20" s="34" t="s">
        <v>6</v>
      </c>
      <c r="X20" s="33">
        <v>0.75312800000000002</v>
      </c>
      <c r="Y20" s="33">
        <v>0.74685599999999996</v>
      </c>
      <c r="Z20" s="33">
        <v>0.75092899999999996</v>
      </c>
      <c r="AA20" s="33">
        <v>0.75454299999999996</v>
      </c>
      <c r="AB20" s="32">
        <v>0.75396300000000005</v>
      </c>
    </row>
    <row r="21" spans="4:28" x14ac:dyDescent="0.35">
      <c r="D21" s="121"/>
      <c r="E21" s="15" t="s">
        <v>1</v>
      </c>
      <c r="F21" s="15" t="s">
        <v>10</v>
      </c>
      <c r="G21" s="18">
        <v>4489400</v>
      </c>
      <c r="H21" s="17">
        <v>8839200</v>
      </c>
      <c r="I21" s="16">
        <v>13051000</v>
      </c>
      <c r="K21" s="47">
        <v>0.424454</v>
      </c>
      <c r="L21" s="38">
        <v>1.029922</v>
      </c>
      <c r="M21" s="46">
        <v>1.9349559999999999</v>
      </c>
      <c r="P21" s="65" t="s">
        <v>5</v>
      </c>
      <c r="Q21" s="64">
        <v>3635800</v>
      </c>
      <c r="R21" s="64">
        <v>3932400</v>
      </c>
      <c r="S21" s="64">
        <v>4226900</v>
      </c>
      <c r="T21" s="64">
        <v>4515900</v>
      </c>
      <c r="U21" s="64">
        <v>4827200</v>
      </c>
      <c r="V21" s="38"/>
      <c r="W21" s="34" t="s">
        <v>5</v>
      </c>
      <c r="X21" s="33">
        <v>0.37251400000000001</v>
      </c>
      <c r="Y21" s="33">
        <v>0.37656499999999998</v>
      </c>
      <c r="Z21" s="33">
        <v>0.37984600000000002</v>
      </c>
      <c r="AA21" s="33">
        <v>0.37626199999999999</v>
      </c>
      <c r="AB21" s="32">
        <v>0.37419599999999997</v>
      </c>
    </row>
    <row r="22" spans="4:28" x14ac:dyDescent="0.35">
      <c r="D22" s="122"/>
      <c r="E22" s="69" t="s">
        <v>0</v>
      </c>
      <c r="F22" s="69" t="s">
        <v>9</v>
      </c>
      <c r="G22" s="14">
        <v>2067400</v>
      </c>
      <c r="H22" s="13">
        <v>5853900</v>
      </c>
      <c r="I22" s="12">
        <v>11364000</v>
      </c>
      <c r="K22" s="45">
        <v>0.187393</v>
      </c>
      <c r="L22" s="44">
        <v>0.97776200000000002</v>
      </c>
      <c r="M22" s="43">
        <v>1.987765</v>
      </c>
      <c r="P22" s="65" t="s">
        <v>4</v>
      </c>
      <c r="Q22" s="64">
        <v>11854000</v>
      </c>
      <c r="R22" s="64">
        <v>12309000</v>
      </c>
      <c r="S22" s="64">
        <v>12799000</v>
      </c>
      <c r="T22" s="64">
        <v>13264000</v>
      </c>
      <c r="U22" s="64">
        <v>13756000</v>
      </c>
      <c r="V22" s="38"/>
      <c r="W22" s="34" t="s">
        <v>4</v>
      </c>
      <c r="X22" s="33">
        <v>1.1488689999999999</v>
      </c>
      <c r="Y22" s="33">
        <v>1.1470020000000001</v>
      </c>
      <c r="Z22" s="33">
        <v>1.145203</v>
      </c>
      <c r="AA22" s="33">
        <v>1.150161</v>
      </c>
      <c r="AB22" s="32">
        <v>1.1467970000000001</v>
      </c>
    </row>
    <row r="23" spans="4:28" x14ac:dyDescent="0.35">
      <c r="D23" s="112" t="s">
        <v>31</v>
      </c>
      <c r="E23" s="61" t="s">
        <v>7</v>
      </c>
      <c r="F23" s="61" t="s">
        <v>17</v>
      </c>
      <c r="G23" s="60"/>
      <c r="H23" s="60"/>
      <c r="I23" s="59"/>
      <c r="K23" s="38"/>
      <c r="L23" s="38"/>
      <c r="M23" s="38"/>
      <c r="P23" s="65" t="s">
        <v>3</v>
      </c>
      <c r="Q23" s="64">
        <v>13801000</v>
      </c>
      <c r="R23" s="64">
        <v>13970000</v>
      </c>
      <c r="S23" s="64">
        <v>14133000</v>
      </c>
      <c r="T23" s="64">
        <v>14319000</v>
      </c>
      <c r="U23" s="64">
        <v>14496000</v>
      </c>
      <c r="V23" s="38"/>
      <c r="W23" s="34" t="s">
        <v>3</v>
      </c>
      <c r="X23" s="33">
        <v>1.4378500000000001</v>
      </c>
      <c r="Y23" s="33">
        <v>1.4352879999999999</v>
      </c>
      <c r="Z23" s="33">
        <v>1.4411689999999999</v>
      </c>
      <c r="AA23" s="33">
        <v>1.4439040000000001</v>
      </c>
      <c r="AB23" s="32">
        <v>1.451972</v>
      </c>
    </row>
    <row r="24" spans="4:28" x14ac:dyDescent="0.35">
      <c r="D24" s="113"/>
      <c r="E24" s="22" t="s">
        <v>6</v>
      </c>
      <c r="F24" s="22" t="s">
        <v>16</v>
      </c>
      <c r="I24" s="54"/>
      <c r="K24" s="38"/>
      <c r="L24" s="38"/>
      <c r="M24" s="38"/>
      <c r="P24" s="65" t="s">
        <v>2</v>
      </c>
      <c r="Q24" s="64">
        <v>16013000</v>
      </c>
      <c r="R24" s="64">
        <v>16229000</v>
      </c>
      <c r="S24" s="64">
        <v>16422000</v>
      </c>
      <c r="T24" s="64">
        <v>16635000</v>
      </c>
      <c r="U24" s="64">
        <v>16850000</v>
      </c>
      <c r="V24" s="38"/>
      <c r="W24" s="34" t="s">
        <v>2</v>
      </c>
      <c r="X24" s="33">
        <v>1.6520030000000001</v>
      </c>
      <c r="Y24" s="33">
        <v>1.6548750000000001</v>
      </c>
      <c r="Z24" s="33">
        <v>1.648279</v>
      </c>
      <c r="AA24" s="33">
        <v>1.659386</v>
      </c>
      <c r="AB24" s="32">
        <v>1.657502</v>
      </c>
    </row>
    <row r="25" spans="4:28" x14ac:dyDescent="0.35">
      <c r="D25" s="113"/>
      <c r="E25" s="22" t="s">
        <v>5</v>
      </c>
      <c r="F25" s="22" t="s">
        <v>15</v>
      </c>
      <c r="I25" s="54"/>
      <c r="K25" s="38"/>
      <c r="L25" s="38"/>
      <c r="M25" s="38"/>
      <c r="P25" s="65" t="s">
        <v>1</v>
      </c>
      <c r="Q25" s="64">
        <v>8839200</v>
      </c>
      <c r="R25" s="64">
        <v>9018600</v>
      </c>
      <c r="S25" s="64">
        <v>9192300</v>
      </c>
      <c r="T25" s="64">
        <v>9372300</v>
      </c>
      <c r="U25" s="64">
        <v>9564800</v>
      </c>
      <c r="V25" s="38"/>
      <c r="W25" s="34" t="s">
        <v>1</v>
      </c>
      <c r="X25" s="33">
        <v>1.029922</v>
      </c>
      <c r="Y25" s="33">
        <v>1.019693</v>
      </c>
      <c r="Z25" s="33">
        <v>1.038049</v>
      </c>
      <c r="AA25" s="33">
        <v>1.0300590000000001</v>
      </c>
      <c r="AB25" s="32">
        <v>1.0214639999999999</v>
      </c>
    </row>
    <row r="26" spans="4:28" x14ac:dyDescent="0.35">
      <c r="D26" s="113"/>
      <c r="E26" s="22" t="s">
        <v>4</v>
      </c>
      <c r="F26" s="22" t="s">
        <v>14</v>
      </c>
      <c r="I26" s="54"/>
      <c r="K26" s="38"/>
      <c r="L26" s="38"/>
      <c r="M26" s="38"/>
      <c r="P26" s="68" t="s">
        <v>0</v>
      </c>
      <c r="Q26" s="64">
        <v>5853900</v>
      </c>
      <c r="R26" s="64">
        <v>5944100</v>
      </c>
      <c r="S26" s="64">
        <v>6038900</v>
      </c>
      <c r="T26" s="64">
        <v>6134400</v>
      </c>
      <c r="U26" s="64">
        <v>6232600</v>
      </c>
      <c r="V26" s="38"/>
      <c r="W26" s="42" t="s">
        <v>0</v>
      </c>
      <c r="X26" s="33">
        <v>0.97776200000000002</v>
      </c>
      <c r="Y26" s="33">
        <v>0.980522</v>
      </c>
      <c r="Z26" s="33">
        <v>0.97379599999999999</v>
      </c>
      <c r="AA26" s="33">
        <v>0.98025499999999999</v>
      </c>
      <c r="AB26" s="32">
        <v>0.98321199999999997</v>
      </c>
    </row>
    <row r="27" spans="4:28" x14ac:dyDescent="0.35">
      <c r="D27" s="113"/>
      <c r="E27" s="22" t="s">
        <v>3</v>
      </c>
      <c r="F27" s="22" t="s">
        <v>13</v>
      </c>
      <c r="I27" s="54"/>
      <c r="K27" s="38"/>
      <c r="L27" s="38"/>
      <c r="M27" s="38"/>
      <c r="P27" s="65"/>
      <c r="V27" s="38"/>
      <c r="W27" s="34"/>
      <c r="X27" s="38"/>
      <c r="Y27" s="38"/>
      <c r="Z27" s="38"/>
      <c r="AA27" s="38"/>
      <c r="AB27" s="41"/>
    </row>
    <row r="28" spans="4:28" x14ac:dyDescent="0.35">
      <c r="D28" s="113"/>
      <c r="E28" s="22" t="s">
        <v>2</v>
      </c>
      <c r="F28" s="22" t="s">
        <v>11</v>
      </c>
      <c r="I28" s="54"/>
      <c r="K28" s="38"/>
      <c r="L28" s="38"/>
      <c r="M28" s="38"/>
      <c r="P28" s="65"/>
      <c r="Q28" s="108" t="s">
        <v>8</v>
      </c>
      <c r="R28" s="108"/>
      <c r="S28" s="108"/>
      <c r="T28" s="108"/>
      <c r="U28" s="108"/>
      <c r="V28" s="38"/>
      <c r="W28" s="34"/>
      <c r="X28" s="108" t="s">
        <v>8</v>
      </c>
      <c r="Y28" s="108"/>
      <c r="Z28" s="108"/>
      <c r="AA28" s="108"/>
      <c r="AB28" s="109"/>
    </row>
    <row r="29" spans="4:28" x14ac:dyDescent="0.35">
      <c r="D29" s="113"/>
      <c r="E29" s="22" t="s">
        <v>1</v>
      </c>
      <c r="F29" s="22" t="s">
        <v>10</v>
      </c>
      <c r="I29" s="54"/>
      <c r="K29" s="38"/>
      <c r="L29" s="38"/>
      <c r="M29" s="38"/>
      <c r="P29" s="65"/>
      <c r="Q29" s="17" t="s">
        <v>30</v>
      </c>
      <c r="R29" s="17" t="s">
        <v>29</v>
      </c>
      <c r="S29" t="s">
        <v>28</v>
      </c>
      <c r="T29" s="17" t="s">
        <v>27</v>
      </c>
      <c r="U29" t="s">
        <v>26</v>
      </c>
      <c r="V29" s="38"/>
      <c r="W29" s="34"/>
      <c r="X29" s="17" t="s">
        <v>30</v>
      </c>
      <c r="Y29" s="17" t="s">
        <v>29</v>
      </c>
      <c r="Z29" t="s">
        <v>28</v>
      </c>
      <c r="AA29" s="17" t="s">
        <v>27</v>
      </c>
      <c r="AB29" s="67" t="s">
        <v>26</v>
      </c>
    </row>
    <row r="30" spans="4:28" x14ac:dyDescent="0.35">
      <c r="D30" s="114"/>
      <c r="E30" s="53" t="s">
        <v>0</v>
      </c>
      <c r="F30" s="53" t="s">
        <v>9</v>
      </c>
      <c r="G30" s="52"/>
      <c r="H30" s="52"/>
      <c r="I30" s="51"/>
      <c r="K30" s="38"/>
      <c r="L30" s="38"/>
      <c r="M30" s="38"/>
      <c r="P30" s="66" t="s">
        <v>7</v>
      </c>
      <c r="Q30" s="64">
        <v>5906200</v>
      </c>
      <c r="R30" s="64">
        <v>6066600</v>
      </c>
      <c r="S30" s="64">
        <v>6230400</v>
      </c>
      <c r="T30" s="64">
        <v>6392100</v>
      </c>
      <c r="U30" s="64">
        <v>6558400</v>
      </c>
      <c r="V30" s="38"/>
      <c r="W30" s="37" t="s">
        <v>7</v>
      </c>
      <c r="X30" s="33">
        <v>1.6640600000000001</v>
      </c>
      <c r="Y30" s="33">
        <v>1.664606</v>
      </c>
      <c r="Z30" s="33">
        <v>1.666307</v>
      </c>
      <c r="AA30" s="33">
        <v>1.6611069999999999</v>
      </c>
      <c r="AB30" s="32">
        <v>1.6548659999999999</v>
      </c>
    </row>
    <row r="31" spans="4:28" x14ac:dyDescent="0.35">
      <c r="D31" s="112" t="s">
        <v>25</v>
      </c>
      <c r="E31" s="61" t="s">
        <v>7</v>
      </c>
      <c r="F31" s="61" t="s">
        <v>17</v>
      </c>
      <c r="G31" s="17">
        <v>934886.56482299999</v>
      </c>
      <c r="H31" s="17">
        <v>3308200</v>
      </c>
      <c r="I31" s="17">
        <v>6066600</v>
      </c>
      <c r="K31" s="21">
        <v>0.13606799999999999</v>
      </c>
      <c r="L31" s="49">
        <v>0.99868199999999996</v>
      </c>
      <c r="M31" s="48">
        <v>1.664606</v>
      </c>
      <c r="P31" s="65" t="s">
        <v>6</v>
      </c>
      <c r="Q31" s="64">
        <v>6091500</v>
      </c>
      <c r="R31" s="64">
        <v>6279700</v>
      </c>
      <c r="S31" s="64">
        <v>6478700</v>
      </c>
      <c r="T31" s="64">
        <v>6681200</v>
      </c>
      <c r="U31" s="64">
        <v>6874200</v>
      </c>
      <c r="W31" s="34" t="s">
        <v>6</v>
      </c>
      <c r="X31" s="33">
        <v>1.2469190000000001</v>
      </c>
      <c r="Y31" s="33">
        <v>1.2480439999999999</v>
      </c>
      <c r="Z31" s="33">
        <v>1.2476210000000001</v>
      </c>
      <c r="AA31" s="33">
        <v>1.246224</v>
      </c>
      <c r="AB31" s="32">
        <v>1.2493380000000001</v>
      </c>
    </row>
    <row r="32" spans="4:28" x14ac:dyDescent="0.35">
      <c r="D32" s="113"/>
      <c r="E32" s="22" t="s">
        <v>6</v>
      </c>
      <c r="F32" s="22" t="s">
        <v>16</v>
      </c>
      <c r="G32" s="17">
        <v>2517900</v>
      </c>
      <c r="H32" s="17">
        <v>3823200</v>
      </c>
      <c r="I32" s="17">
        <v>6279700</v>
      </c>
      <c r="K32" s="18">
        <v>0.29709600000000003</v>
      </c>
      <c r="L32" s="38">
        <v>0.74685599999999996</v>
      </c>
      <c r="M32" s="46">
        <v>1.2480439999999999</v>
      </c>
      <c r="P32" s="65" t="s">
        <v>5</v>
      </c>
      <c r="Q32" s="64">
        <v>6088400</v>
      </c>
      <c r="R32" s="64">
        <v>6249200</v>
      </c>
      <c r="S32" s="64">
        <v>6413100</v>
      </c>
      <c r="T32" s="64">
        <v>6579400</v>
      </c>
      <c r="U32" s="64">
        <v>6741200</v>
      </c>
      <c r="W32" s="34" t="s">
        <v>5</v>
      </c>
      <c r="X32" s="33">
        <v>0.70051799999999997</v>
      </c>
      <c r="Y32" s="33">
        <v>0.69930099999999995</v>
      </c>
      <c r="Z32" s="33">
        <v>0.70036299999999996</v>
      </c>
      <c r="AA32" s="33">
        <v>0.70149700000000004</v>
      </c>
      <c r="AB32" s="32">
        <v>0.69769999999999999</v>
      </c>
    </row>
    <row r="33" spans="4:33" x14ac:dyDescent="0.35">
      <c r="D33" s="113"/>
      <c r="E33" s="22" t="s">
        <v>5</v>
      </c>
      <c r="F33" s="22" t="s">
        <v>15</v>
      </c>
      <c r="G33" s="17">
        <v>3646300</v>
      </c>
      <c r="H33" s="17">
        <v>3932400</v>
      </c>
      <c r="I33" s="17">
        <v>6249200</v>
      </c>
      <c r="K33" s="18">
        <v>0.29853400000000002</v>
      </c>
      <c r="L33" s="38">
        <v>0.37656499999999998</v>
      </c>
      <c r="M33" s="46">
        <v>0.69930099999999995</v>
      </c>
      <c r="P33" s="65" t="s">
        <v>4</v>
      </c>
      <c r="Q33" s="64">
        <v>16894000</v>
      </c>
      <c r="R33" s="64">
        <v>17273000</v>
      </c>
      <c r="S33" s="64">
        <v>17678000</v>
      </c>
      <c r="T33" s="64">
        <v>18062000</v>
      </c>
      <c r="U33" s="64">
        <v>18455000</v>
      </c>
      <c r="W33" s="34" t="s">
        <v>4</v>
      </c>
      <c r="X33" s="33">
        <v>1.673343</v>
      </c>
      <c r="Y33" s="33">
        <v>1.6814480000000001</v>
      </c>
      <c r="Z33" s="33">
        <v>1.6791130000000001</v>
      </c>
      <c r="AA33" s="33">
        <v>1.679438</v>
      </c>
      <c r="AB33" s="32">
        <v>1.677897</v>
      </c>
    </row>
    <row r="34" spans="4:33" x14ac:dyDescent="0.35">
      <c r="D34" s="113"/>
      <c r="E34" s="22" t="s">
        <v>4</v>
      </c>
      <c r="F34" s="22" t="s">
        <v>14</v>
      </c>
      <c r="G34" s="17">
        <v>7357100</v>
      </c>
      <c r="H34" s="17">
        <v>12309000</v>
      </c>
      <c r="I34" s="17">
        <v>17273000</v>
      </c>
      <c r="K34" s="18">
        <v>0.52478199999999997</v>
      </c>
      <c r="L34" s="38">
        <v>1.1470020000000001</v>
      </c>
      <c r="M34" s="46">
        <v>1.6814480000000001</v>
      </c>
      <c r="P34" s="65" t="s">
        <v>3</v>
      </c>
      <c r="Q34" s="64">
        <v>19457000</v>
      </c>
      <c r="R34" s="64">
        <v>19847000</v>
      </c>
      <c r="S34" s="64">
        <v>20258000</v>
      </c>
      <c r="T34" s="64">
        <v>20648000</v>
      </c>
      <c r="U34" s="64">
        <v>21071000</v>
      </c>
      <c r="W34" s="34" t="s">
        <v>3</v>
      </c>
      <c r="X34" s="33">
        <v>2.0505770000000001</v>
      </c>
      <c r="Y34" s="33">
        <v>2.049105</v>
      </c>
      <c r="Z34" s="33">
        <v>2.0601229999999999</v>
      </c>
      <c r="AA34" s="33">
        <v>2.0632730000000001</v>
      </c>
      <c r="AB34" s="32">
        <v>2.0680559999999999</v>
      </c>
    </row>
    <row r="35" spans="4:33" x14ac:dyDescent="0.35">
      <c r="D35" s="113"/>
      <c r="E35" s="22" t="s">
        <v>3</v>
      </c>
      <c r="F35" s="22" t="s">
        <v>13</v>
      </c>
      <c r="G35" s="17">
        <v>3728700</v>
      </c>
      <c r="H35" s="17">
        <v>13970000</v>
      </c>
      <c r="I35" s="17">
        <v>19847000</v>
      </c>
      <c r="K35" s="18">
        <v>0.204259</v>
      </c>
      <c r="L35" s="38">
        <v>1.4352879999999999</v>
      </c>
      <c r="M35" s="46">
        <v>2.049105</v>
      </c>
      <c r="P35" s="65" t="s">
        <v>2</v>
      </c>
      <c r="Q35" s="64">
        <v>19968000</v>
      </c>
      <c r="R35" s="64">
        <v>20263000</v>
      </c>
      <c r="S35" s="64">
        <v>20564000</v>
      </c>
      <c r="T35" s="64">
        <v>20882000</v>
      </c>
      <c r="U35" s="64">
        <v>21217000</v>
      </c>
      <c r="W35" s="34" t="s">
        <v>2</v>
      </c>
      <c r="X35" s="33">
        <v>2.2385899999999999</v>
      </c>
      <c r="Y35" s="33">
        <v>2.239058</v>
      </c>
      <c r="Z35" s="33">
        <v>2.23183</v>
      </c>
      <c r="AA35" s="33">
        <v>2.2345130000000002</v>
      </c>
      <c r="AB35" s="32">
        <v>2.2459180000000001</v>
      </c>
    </row>
    <row r="36" spans="4:33" x14ac:dyDescent="0.35">
      <c r="D36" s="113"/>
      <c r="E36" s="22" t="s">
        <v>2</v>
      </c>
      <c r="F36" s="22" t="s">
        <v>11</v>
      </c>
      <c r="G36" s="17">
        <v>5927800</v>
      </c>
      <c r="H36" s="17">
        <v>16229000</v>
      </c>
      <c r="I36" s="17">
        <v>20263000</v>
      </c>
      <c r="K36" s="18">
        <v>0.46291700000000002</v>
      </c>
      <c r="L36" s="38">
        <v>1.6548750000000001</v>
      </c>
      <c r="M36" s="46">
        <v>2.239058</v>
      </c>
      <c r="P36" s="65" t="s">
        <v>1</v>
      </c>
      <c r="Q36" s="64">
        <v>13051000</v>
      </c>
      <c r="R36" s="64">
        <v>13158000</v>
      </c>
      <c r="S36" s="64">
        <v>13284000</v>
      </c>
      <c r="T36" s="64">
        <v>13402000</v>
      </c>
      <c r="U36" s="64">
        <v>13525000</v>
      </c>
      <c r="W36" s="34" t="s">
        <v>1</v>
      </c>
      <c r="X36" s="33">
        <v>1.9349559999999999</v>
      </c>
      <c r="Y36" s="33">
        <v>1.956596</v>
      </c>
      <c r="Z36" s="33">
        <v>1.9550890000000001</v>
      </c>
      <c r="AA36" s="33">
        <v>1.9429099999999999</v>
      </c>
      <c r="AB36" s="32">
        <v>1.9438489999999999</v>
      </c>
    </row>
    <row r="37" spans="4:33" ht="15" thickBot="1" x14ac:dyDescent="0.4">
      <c r="D37" s="113"/>
      <c r="E37" s="22" t="s">
        <v>1</v>
      </c>
      <c r="F37" s="22" t="s">
        <v>10</v>
      </c>
      <c r="G37" s="17">
        <v>5258300</v>
      </c>
      <c r="H37" s="17">
        <v>9018600</v>
      </c>
      <c r="I37" s="17">
        <v>13158000</v>
      </c>
      <c r="K37" s="18">
        <v>0.43144399999999999</v>
      </c>
      <c r="L37" s="38">
        <v>1.019693</v>
      </c>
      <c r="M37" s="46">
        <v>1.956596</v>
      </c>
      <c r="P37" s="63" t="s">
        <v>0</v>
      </c>
      <c r="Q37" s="62">
        <v>11364000</v>
      </c>
      <c r="R37" s="62">
        <v>11503000</v>
      </c>
      <c r="S37" s="62">
        <v>11647000</v>
      </c>
      <c r="T37" s="62">
        <v>11774000</v>
      </c>
      <c r="U37" s="62">
        <v>11902000</v>
      </c>
      <c r="V37" s="29"/>
      <c r="W37" s="28" t="s">
        <v>0</v>
      </c>
      <c r="X37" s="27">
        <v>1.987765</v>
      </c>
      <c r="Y37" s="27">
        <v>1.9963109999999999</v>
      </c>
      <c r="Z37" s="27">
        <v>1.9964569999999999</v>
      </c>
      <c r="AA37" s="27">
        <v>1.9866109999999999</v>
      </c>
      <c r="AB37" s="26">
        <v>1.9912719999999999</v>
      </c>
    </row>
    <row r="38" spans="4:33" ht="15.5" thickTop="1" thickBot="1" x14ac:dyDescent="0.4">
      <c r="D38" s="114"/>
      <c r="E38" s="53" t="s">
        <v>0</v>
      </c>
      <c r="F38" s="53" t="s">
        <v>9</v>
      </c>
      <c r="G38" s="17">
        <v>2531400</v>
      </c>
      <c r="H38" s="17">
        <v>5944100</v>
      </c>
      <c r="I38" s="17">
        <v>11503000</v>
      </c>
      <c r="K38" s="14">
        <v>0.18867800000000001</v>
      </c>
      <c r="L38" s="44">
        <v>0.980522</v>
      </c>
      <c r="M38" s="43">
        <v>1.9963109999999999</v>
      </c>
      <c r="P38" s="40"/>
      <c r="X38" s="38"/>
    </row>
    <row r="39" spans="4:33" ht="15" thickTop="1" x14ac:dyDescent="0.35">
      <c r="D39" s="112" t="s">
        <v>24</v>
      </c>
      <c r="E39" s="61" t="s">
        <v>7</v>
      </c>
      <c r="F39" s="61" t="s">
        <v>17</v>
      </c>
      <c r="G39" s="60"/>
      <c r="H39" s="60"/>
      <c r="I39" s="59"/>
      <c r="K39" s="38"/>
      <c r="L39" s="38"/>
      <c r="M39" s="38"/>
      <c r="O39" s="58"/>
      <c r="P39" s="57"/>
      <c r="Q39" s="115" t="s">
        <v>19</v>
      </c>
      <c r="R39" s="115"/>
      <c r="S39" s="115"/>
      <c r="T39" s="115"/>
      <c r="U39" s="115"/>
      <c r="V39" s="56"/>
      <c r="W39" s="55"/>
      <c r="X39" s="115" t="s">
        <v>19</v>
      </c>
      <c r="Y39" s="115"/>
      <c r="Z39" s="115"/>
      <c r="AA39" s="115"/>
      <c r="AB39" s="116"/>
    </row>
    <row r="40" spans="4:33" x14ac:dyDescent="0.35">
      <c r="D40" s="113"/>
      <c r="E40" s="22" t="s">
        <v>6</v>
      </c>
      <c r="F40" s="22" t="s">
        <v>16</v>
      </c>
      <c r="I40" s="54"/>
      <c r="K40" s="38"/>
      <c r="L40" s="38"/>
      <c r="M40" s="38"/>
      <c r="O40" s="36"/>
      <c r="P40" s="11"/>
      <c r="Q40" s="9">
        <v>0.1</v>
      </c>
      <c r="R40" s="9">
        <v>0.3</v>
      </c>
      <c r="S40" s="9">
        <v>0.5</v>
      </c>
      <c r="T40" s="9">
        <v>0.7</v>
      </c>
      <c r="U40" s="9">
        <v>0.9</v>
      </c>
      <c r="V40" s="38"/>
      <c r="W40" s="34"/>
      <c r="X40" s="9">
        <v>0.1</v>
      </c>
      <c r="Y40" s="9">
        <v>0.3</v>
      </c>
      <c r="Z40" s="9">
        <v>0.5</v>
      </c>
      <c r="AA40" s="9">
        <v>0.7</v>
      </c>
      <c r="AB40" s="39">
        <v>0.9</v>
      </c>
    </row>
    <row r="41" spans="4:33" x14ac:dyDescent="0.35">
      <c r="D41" s="113"/>
      <c r="E41" s="22" t="s">
        <v>5</v>
      </c>
      <c r="F41" s="22" t="s">
        <v>15</v>
      </c>
      <c r="I41" s="54"/>
      <c r="K41" s="38"/>
      <c r="L41" s="38"/>
      <c r="M41" s="38"/>
      <c r="O41" s="36">
        <v>568</v>
      </c>
      <c r="P41" s="37" t="s">
        <v>7</v>
      </c>
      <c r="Q41" s="33">
        <f t="shared" ref="Q41:U48" si="0">((Q8*179)/$O41)/1000</f>
        <v>226.96551484544187</v>
      </c>
      <c r="R41" s="33">
        <f t="shared" si="0"/>
        <v>294.62094208330456</v>
      </c>
      <c r="S41" s="33">
        <f t="shared" si="0"/>
        <v>362.19137323943659</v>
      </c>
      <c r="T41" s="33">
        <f t="shared" si="0"/>
        <v>433.00352112676057</v>
      </c>
      <c r="U41" s="33">
        <f t="shared" si="0"/>
        <v>505.80105633802816</v>
      </c>
      <c r="V41" s="38"/>
      <c r="W41" s="37" t="s">
        <v>7</v>
      </c>
      <c r="X41" s="33">
        <v>0.13398099999999999</v>
      </c>
      <c r="Y41" s="33">
        <v>0.13606799999999999</v>
      </c>
      <c r="Z41" s="33">
        <v>0.14130400000000001</v>
      </c>
      <c r="AA41" s="33">
        <v>0.141738</v>
      </c>
      <c r="AB41" s="32">
        <v>0.15279899999999999</v>
      </c>
    </row>
    <row r="42" spans="4:33" x14ac:dyDescent="0.35">
      <c r="D42" s="113"/>
      <c r="E42" s="22" t="s">
        <v>4</v>
      </c>
      <c r="F42" s="22" t="s">
        <v>14</v>
      </c>
      <c r="I42" s="54"/>
      <c r="K42" s="38"/>
      <c r="L42" s="38"/>
      <c r="M42" s="38"/>
      <c r="O42" s="36">
        <v>599</v>
      </c>
      <c r="P42" s="34" t="s">
        <v>6</v>
      </c>
      <c r="Q42" s="33">
        <f t="shared" si="0"/>
        <v>580.68914858096821</v>
      </c>
      <c r="R42" s="33">
        <f t="shared" si="0"/>
        <v>752.42754590984964</v>
      </c>
      <c r="S42" s="33">
        <f t="shared" si="0"/>
        <v>925.9888146911519</v>
      </c>
      <c r="T42" s="33">
        <f t="shared" si="0"/>
        <v>1105.7956594323873</v>
      </c>
      <c r="U42" s="33">
        <f t="shared" si="0"/>
        <v>1287.7242070116861</v>
      </c>
      <c r="V42" s="38"/>
      <c r="W42" s="34" t="s">
        <v>6</v>
      </c>
      <c r="X42" s="33">
        <v>0.29435699999999998</v>
      </c>
      <c r="Y42" s="33">
        <v>0.29709600000000003</v>
      </c>
      <c r="Z42" s="33">
        <v>0.30189300000000002</v>
      </c>
      <c r="AA42" s="33">
        <v>0.30527199999999999</v>
      </c>
      <c r="AB42" s="32">
        <v>0.31391400000000003</v>
      </c>
    </row>
    <row r="43" spans="4:33" x14ac:dyDescent="0.35">
      <c r="D43" s="113"/>
      <c r="E43" s="22" t="s">
        <v>3</v>
      </c>
      <c r="F43" s="22" t="s">
        <v>13</v>
      </c>
      <c r="I43" s="54"/>
      <c r="K43" s="38"/>
      <c r="L43" s="38"/>
      <c r="M43" s="38"/>
      <c r="O43" s="36">
        <v>568</v>
      </c>
      <c r="P43" s="34" t="s">
        <v>5</v>
      </c>
      <c r="Q43" s="33">
        <f t="shared" si="0"/>
        <v>912.26971830985917</v>
      </c>
      <c r="R43" s="33">
        <f t="shared" si="0"/>
        <v>1149.0980633802817</v>
      </c>
      <c r="S43" s="33">
        <f t="shared" si="0"/>
        <v>1385.3906690140846</v>
      </c>
      <c r="T43" s="33">
        <f t="shared" si="0"/>
        <v>1627.0406690140846</v>
      </c>
      <c r="U43" s="33">
        <f t="shared" si="0"/>
        <v>1875.7813380281691</v>
      </c>
      <c r="V43" s="38"/>
      <c r="W43" s="34" t="s">
        <v>5</v>
      </c>
      <c r="X43" s="33">
        <v>0.29316399999999998</v>
      </c>
      <c r="Y43" s="33">
        <v>0.29853400000000002</v>
      </c>
      <c r="Z43" s="33">
        <v>0.305172</v>
      </c>
      <c r="AA43" s="33">
        <v>0.31193199999999999</v>
      </c>
      <c r="AB43" s="32">
        <v>0.31278600000000001</v>
      </c>
    </row>
    <row r="44" spans="4:33" x14ac:dyDescent="0.35">
      <c r="D44" s="113"/>
      <c r="E44" s="22" t="s">
        <v>2</v>
      </c>
      <c r="F44" s="22" t="s">
        <v>11</v>
      </c>
      <c r="I44" s="54"/>
      <c r="K44" s="38"/>
      <c r="L44" s="38"/>
      <c r="M44" s="38"/>
      <c r="O44" s="36">
        <v>599</v>
      </c>
      <c r="P44" s="34" t="s">
        <v>4</v>
      </c>
      <c r="Q44" s="33">
        <f t="shared" si="0"/>
        <v>1858.641569282137</v>
      </c>
      <c r="R44" s="33">
        <f t="shared" si="0"/>
        <v>2198.532387312187</v>
      </c>
      <c r="S44" s="33">
        <f t="shared" si="0"/>
        <v>2539.110517529215</v>
      </c>
      <c r="T44" s="33">
        <f t="shared" si="0"/>
        <v>2891.5522537562606</v>
      </c>
      <c r="U44" s="33">
        <f t="shared" si="0"/>
        <v>3247.1018363939902</v>
      </c>
      <c r="V44" s="38"/>
      <c r="W44" s="34" t="s">
        <v>4</v>
      </c>
      <c r="X44" s="33">
        <v>0.51601600000000003</v>
      </c>
      <c r="Y44" s="33">
        <v>0.52478199999999997</v>
      </c>
      <c r="Z44" s="33">
        <v>0.52717400000000003</v>
      </c>
      <c r="AA44" s="33">
        <v>0.53423600000000004</v>
      </c>
      <c r="AB44" s="32">
        <v>0.53667799999999999</v>
      </c>
    </row>
    <row r="45" spans="4:33" x14ac:dyDescent="0.35">
      <c r="D45" s="113"/>
      <c r="E45" s="22" t="s">
        <v>1</v>
      </c>
      <c r="F45" s="22" t="s">
        <v>10</v>
      </c>
      <c r="I45" s="54"/>
      <c r="K45" s="38"/>
      <c r="L45" s="38"/>
      <c r="M45" s="38"/>
      <c r="O45" s="36">
        <v>568</v>
      </c>
      <c r="P45" s="34" t="s">
        <v>3</v>
      </c>
      <c r="Q45" s="33">
        <f t="shared" si="0"/>
        <v>929.19278169014081</v>
      </c>
      <c r="R45" s="33">
        <f t="shared" si="0"/>
        <v>1175.0656690140845</v>
      </c>
      <c r="S45" s="33">
        <f t="shared" si="0"/>
        <v>1426.7686619718311</v>
      </c>
      <c r="T45" s="33">
        <f t="shared" si="0"/>
        <v>1678.2510563380283</v>
      </c>
      <c r="U45" s="33">
        <f t="shared" si="0"/>
        <v>1941.5197183098589</v>
      </c>
      <c r="V45" s="38"/>
      <c r="W45" s="34" t="s">
        <v>3</v>
      </c>
      <c r="X45" s="33">
        <v>0.201877</v>
      </c>
      <c r="Y45" s="33">
        <v>0.204259</v>
      </c>
      <c r="Z45" s="33">
        <v>0.21418400000000001</v>
      </c>
      <c r="AA45" s="33">
        <v>0.225131</v>
      </c>
      <c r="AB45" s="32">
        <v>0.22856399999999999</v>
      </c>
    </row>
    <row r="46" spans="4:33" x14ac:dyDescent="0.35">
      <c r="D46" s="114"/>
      <c r="E46" s="53" t="s">
        <v>0</v>
      </c>
      <c r="F46" s="53" t="s">
        <v>9</v>
      </c>
      <c r="G46" s="52"/>
      <c r="H46" s="52"/>
      <c r="I46" s="51"/>
      <c r="K46" s="38"/>
      <c r="L46" s="38"/>
      <c r="M46" s="38"/>
      <c r="O46" s="36">
        <v>599</v>
      </c>
      <c r="P46" s="34" t="s">
        <v>2</v>
      </c>
      <c r="Q46" s="33">
        <f t="shared" si="0"/>
        <v>1495.6510851419032</v>
      </c>
      <c r="R46" s="33">
        <f t="shared" si="0"/>
        <v>1771.4126878130216</v>
      </c>
      <c r="S46" s="33">
        <f t="shared" si="0"/>
        <v>2056.1989983305511</v>
      </c>
      <c r="T46" s="33">
        <f t="shared" si="0"/>
        <v>2343.3161936560932</v>
      </c>
      <c r="U46" s="33">
        <f t="shared" si="0"/>
        <v>2640.504006677796</v>
      </c>
      <c r="V46" s="38"/>
      <c r="W46" s="34" t="s">
        <v>2</v>
      </c>
      <c r="X46" s="33">
        <v>0.456839</v>
      </c>
      <c r="Y46" s="33">
        <v>0.46291700000000002</v>
      </c>
      <c r="Z46" s="33">
        <v>0.471447</v>
      </c>
      <c r="AA46" s="33">
        <v>0.46710499999999999</v>
      </c>
      <c r="AB46" s="32">
        <v>0.48226400000000003</v>
      </c>
    </row>
    <row r="47" spans="4:33" x14ac:dyDescent="0.35">
      <c r="D47" s="111" t="s">
        <v>23</v>
      </c>
      <c r="E47" s="15" t="s">
        <v>7</v>
      </c>
      <c r="F47" s="15" t="s">
        <v>17</v>
      </c>
      <c r="G47" s="21">
        <v>1149300</v>
      </c>
      <c r="H47" s="20">
        <v>3397600</v>
      </c>
      <c r="I47" s="19">
        <v>6230400</v>
      </c>
      <c r="J47" s="11"/>
      <c r="K47" s="50">
        <v>0.14130400000000001</v>
      </c>
      <c r="L47" s="49">
        <v>0.99092599999999997</v>
      </c>
      <c r="M47" s="48">
        <v>1.666307</v>
      </c>
      <c r="O47" s="36">
        <v>568</v>
      </c>
      <c r="P47" s="34" t="s">
        <v>1</v>
      </c>
      <c r="Q47" s="33">
        <f t="shared" si="0"/>
        <v>1414.793309859155</v>
      </c>
      <c r="R47" s="33">
        <f t="shared" si="0"/>
        <v>1657.1051056338026</v>
      </c>
      <c r="S47" s="33">
        <f t="shared" si="0"/>
        <v>1903.1670774647887</v>
      </c>
      <c r="T47" s="33">
        <f t="shared" si="0"/>
        <v>2152.1598591549296</v>
      </c>
      <c r="U47" s="33">
        <f t="shared" si="0"/>
        <v>2409.5669014084506</v>
      </c>
      <c r="V47" s="38"/>
      <c r="W47" s="34" t="s">
        <v>1</v>
      </c>
      <c r="X47" s="33">
        <v>0.424454</v>
      </c>
      <c r="Y47" s="33">
        <v>0.43144399999999999</v>
      </c>
      <c r="Z47" s="33">
        <v>0.442054</v>
      </c>
      <c r="AA47" s="33">
        <v>0.43993199999999999</v>
      </c>
      <c r="AB47" s="32">
        <v>0.45113500000000001</v>
      </c>
      <c r="AF47" t="s">
        <v>48</v>
      </c>
      <c r="AG47" t="s">
        <v>47</v>
      </c>
    </row>
    <row r="48" spans="4:33" x14ac:dyDescent="0.35">
      <c r="D48" s="111"/>
      <c r="E48" s="15" t="s">
        <v>6</v>
      </c>
      <c r="F48" s="15" t="s">
        <v>16</v>
      </c>
      <c r="G48" s="18">
        <v>3098700</v>
      </c>
      <c r="H48" s="17">
        <v>4097500</v>
      </c>
      <c r="I48" s="16">
        <v>6478700</v>
      </c>
      <c r="J48" s="11"/>
      <c r="K48" s="47">
        <v>0.30189300000000002</v>
      </c>
      <c r="L48" s="38">
        <v>0.75092899999999996</v>
      </c>
      <c r="M48" s="46">
        <v>1.2476210000000001</v>
      </c>
      <c r="O48" s="36">
        <v>599</v>
      </c>
      <c r="P48" s="42" t="s">
        <v>0</v>
      </c>
      <c r="Q48" s="33">
        <f t="shared" si="0"/>
        <v>617.80400667779634</v>
      </c>
      <c r="R48" s="33">
        <f t="shared" si="0"/>
        <v>756.46176961602669</v>
      </c>
      <c r="S48" s="33">
        <f t="shared" si="0"/>
        <v>903.12821368948244</v>
      </c>
      <c r="T48" s="33">
        <f t="shared" si="0"/>
        <v>1050.4222036727879</v>
      </c>
      <c r="U48" s="33">
        <f t="shared" si="0"/>
        <v>1202.6767946577629</v>
      </c>
      <c r="V48" s="38"/>
      <c r="W48" s="42" t="s">
        <v>0</v>
      </c>
      <c r="X48" s="33">
        <v>0.187393</v>
      </c>
      <c r="Y48" s="33">
        <v>0.18867800000000001</v>
      </c>
      <c r="Z48" s="33">
        <v>0.191217</v>
      </c>
      <c r="AA48" s="33">
        <v>0.19425600000000001</v>
      </c>
      <c r="AB48" s="32">
        <v>0.19226799999999999</v>
      </c>
      <c r="AF48" t="s">
        <v>82</v>
      </c>
      <c r="AG48" t="s">
        <v>82</v>
      </c>
    </row>
    <row r="49" spans="4:33" x14ac:dyDescent="0.35">
      <c r="D49" s="111"/>
      <c r="E49" s="15" t="s">
        <v>5</v>
      </c>
      <c r="F49" s="15" t="s">
        <v>15</v>
      </c>
      <c r="G49" s="18">
        <v>4396100</v>
      </c>
      <c r="H49" s="17">
        <v>4226900</v>
      </c>
      <c r="I49" s="16">
        <v>6413100</v>
      </c>
      <c r="J49" s="11"/>
      <c r="K49" s="47">
        <v>0.305172</v>
      </c>
      <c r="L49" s="38">
        <v>0.37984600000000002</v>
      </c>
      <c r="M49" s="46">
        <v>0.70036299999999996</v>
      </c>
      <c r="O49" s="36"/>
      <c r="P49" s="34"/>
      <c r="V49" s="38"/>
      <c r="W49" s="34"/>
      <c r="X49" s="38"/>
      <c r="Y49" s="38"/>
      <c r="AA49" s="38"/>
      <c r="AB49" s="41"/>
      <c r="AF49">
        <v>10</v>
      </c>
      <c r="AG49">
        <v>10</v>
      </c>
    </row>
    <row r="50" spans="4:33" x14ac:dyDescent="0.35">
      <c r="D50" s="111"/>
      <c r="E50" s="15" t="s">
        <v>4</v>
      </c>
      <c r="F50" s="15" t="s">
        <v>14</v>
      </c>
      <c r="G50" s="18">
        <v>8496800</v>
      </c>
      <c r="H50" s="17">
        <v>12799000</v>
      </c>
      <c r="I50" s="16">
        <v>17678000</v>
      </c>
      <c r="J50" s="11"/>
      <c r="K50" s="47">
        <v>0.52717400000000003</v>
      </c>
      <c r="L50" s="38">
        <v>1.145203</v>
      </c>
      <c r="M50" s="46">
        <v>1.6791130000000001</v>
      </c>
      <c r="O50" s="36"/>
      <c r="P50" s="34"/>
      <c r="Q50" s="108" t="s">
        <v>12</v>
      </c>
      <c r="R50" s="108"/>
      <c r="S50" s="108"/>
      <c r="T50" s="108"/>
      <c r="U50" s="108"/>
      <c r="V50" s="38"/>
      <c r="W50" s="34"/>
      <c r="X50" s="108" t="s">
        <v>12</v>
      </c>
      <c r="Y50" s="108"/>
      <c r="Z50" s="108"/>
      <c r="AA50" s="108"/>
      <c r="AB50" s="109"/>
      <c r="AF50">
        <v>23</v>
      </c>
      <c r="AG50">
        <v>23</v>
      </c>
    </row>
    <row r="51" spans="4:33" x14ac:dyDescent="0.35">
      <c r="D51" s="111"/>
      <c r="E51" s="15" t="s">
        <v>3</v>
      </c>
      <c r="F51" s="15" t="s">
        <v>13</v>
      </c>
      <c r="G51" s="18">
        <v>4527400</v>
      </c>
      <c r="H51" s="17">
        <v>14133000</v>
      </c>
      <c r="I51" s="16">
        <v>20258000</v>
      </c>
      <c r="J51" s="11"/>
      <c r="K51" s="47">
        <v>0.21418400000000001</v>
      </c>
      <c r="L51" s="38">
        <v>1.4411689999999999</v>
      </c>
      <c r="M51" s="46">
        <v>2.0601229999999999</v>
      </c>
      <c r="O51" s="36"/>
      <c r="P51" s="34"/>
      <c r="Q51" s="9">
        <v>0.1</v>
      </c>
      <c r="R51" s="9">
        <v>0.3</v>
      </c>
      <c r="S51" s="9">
        <v>0.5</v>
      </c>
      <c r="T51" s="9">
        <v>0.7</v>
      </c>
      <c r="U51" s="9">
        <v>0.9</v>
      </c>
      <c r="V51" s="38"/>
      <c r="W51" s="34"/>
      <c r="X51" s="9">
        <v>0.1</v>
      </c>
      <c r="Y51" s="9">
        <v>0.3</v>
      </c>
      <c r="Z51" s="9">
        <v>0.5</v>
      </c>
      <c r="AA51" s="9">
        <v>0.7</v>
      </c>
      <c r="AB51" s="39">
        <v>0.9</v>
      </c>
    </row>
    <row r="52" spans="4:33" x14ac:dyDescent="0.35">
      <c r="D52" s="111"/>
      <c r="E52" s="15" t="s">
        <v>2</v>
      </c>
      <c r="F52" s="15" t="s">
        <v>11</v>
      </c>
      <c r="G52" s="18">
        <v>6880800</v>
      </c>
      <c r="H52" s="17">
        <v>16422000</v>
      </c>
      <c r="I52" s="16">
        <v>20564000</v>
      </c>
      <c r="J52" s="11"/>
      <c r="K52" s="47">
        <v>0.471447</v>
      </c>
      <c r="L52" s="38">
        <v>1.648279</v>
      </c>
      <c r="M52" s="46">
        <v>2.23183</v>
      </c>
      <c r="O52" s="36">
        <v>568</v>
      </c>
      <c r="P52" s="37" t="s">
        <v>7</v>
      </c>
      <c r="Q52" s="33">
        <f t="shared" ref="Q52:U59" si="1">((Q19*179)/$O52)/1000</f>
        <v>1013.8396126760564</v>
      </c>
      <c r="R52" s="33">
        <f t="shared" si="1"/>
        <v>1042.5489436619719</v>
      </c>
      <c r="S52" s="33">
        <f t="shared" si="1"/>
        <v>1070.7225352112675</v>
      </c>
      <c r="T52" s="33">
        <f t="shared" si="1"/>
        <v>1102.6463028169014</v>
      </c>
      <c r="U52" s="33">
        <f t="shared" si="1"/>
        <v>1131.1665492957748</v>
      </c>
      <c r="V52" s="38"/>
      <c r="W52" s="37" t="s">
        <v>7</v>
      </c>
      <c r="X52" s="33">
        <v>0.99469799999999997</v>
      </c>
      <c r="Y52" s="33">
        <v>0.99868199999999996</v>
      </c>
      <c r="Z52" s="33">
        <v>0.99092599999999997</v>
      </c>
      <c r="AA52" s="33">
        <v>0.99077199999999999</v>
      </c>
      <c r="AB52" s="32">
        <v>0.99536400000000003</v>
      </c>
    </row>
    <row r="53" spans="4:33" x14ac:dyDescent="0.35">
      <c r="D53" s="111"/>
      <c r="E53" s="15" t="s">
        <v>1</v>
      </c>
      <c r="F53" s="15" t="s">
        <v>10</v>
      </c>
      <c r="G53" s="18">
        <v>6039100</v>
      </c>
      <c r="H53" s="17">
        <v>9192300</v>
      </c>
      <c r="I53" s="16">
        <v>13284000</v>
      </c>
      <c r="J53" s="11"/>
      <c r="K53" s="47">
        <v>0.442054</v>
      </c>
      <c r="L53" s="38">
        <v>1.038049</v>
      </c>
      <c r="M53" s="46">
        <v>1.9550890000000001</v>
      </c>
      <c r="O53" s="36">
        <v>599</v>
      </c>
      <c r="P53" s="34" t="s">
        <v>6</v>
      </c>
      <c r="Q53" s="33">
        <f t="shared" si="1"/>
        <v>1057.7734557595993</v>
      </c>
      <c r="R53" s="33">
        <f t="shared" si="1"/>
        <v>1142.4921535893154</v>
      </c>
      <c r="S53" s="33">
        <f t="shared" si="1"/>
        <v>1224.4616026711185</v>
      </c>
      <c r="T53" s="33">
        <f t="shared" si="1"/>
        <v>1306.7298831385642</v>
      </c>
      <c r="U53" s="33">
        <f t="shared" si="1"/>
        <v>1389.9544240400667</v>
      </c>
      <c r="V53" s="38"/>
      <c r="W53" s="34" t="s">
        <v>6</v>
      </c>
      <c r="X53" s="33">
        <v>0.75312800000000002</v>
      </c>
      <c r="Y53" s="33">
        <v>0.74685599999999996</v>
      </c>
      <c r="Z53" s="33">
        <v>0.75092899999999996</v>
      </c>
      <c r="AA53" s="33">
        <v>0.75454299999999996</v>
      </c>
      <c r="AB53" s="32">
        <v>0.75396300000000005</v>
      </c>
    </row>
    <row r="54" spans="4:33" x14ac:dyDescent="0.35">
      <c r="D54" s="111"/>
      <c r="E54" s="15" t="s">
        <v>0</v>
      </c>
      <c r="F54" s="15" t="s">
        <v>9</v>
      </c>
      <c r="G54" s="14">
        <v>3022200</v>
      </c>
      <c r="H54" s="13">
        <v>6038900</v>
      </c>
      <c r="I54" s="12">
        <v>11647000</v>
      </c>
      <c r="J54" s="11"/>
      <c r="K54" s="45">
        <v>0.191217</v>
      </c>
      <c r="L54" s="44">
        <v>0.97379599999999999</v>
      </c>
      <c r="M54" s="43">
        <v>1.9964569999999999</v>
      </c>
      <c r="O54" s="36">
        <v>568</v>
      </c>
      <c r="P54" s="34" t="s">
        <v>5</v>
      </c>
      <c r="Q54" s="33">
        <f t="shared" si="1"/>
        <v>1145.7890845070424</v>
      </c>
      <c r="R54" s="33">
        <f t="shared" si="1"/>
        <v>1239.2598591549297</v>
      </c>
      <c r="S54" s="33">
        <f t="shared" si="1"/>
        <v>1332.068838028169</v>
      </c>
      <c r="T54" s="33">
        <f t="shared" si="1"/>
        <v>1423.144542253521</v>
      </c>
      <c r="U54" s="33">
        <f t="shared" si="1"/>
        <v>1521.2478873239436</v>
      </c>
      <c r="V54" s="38"/>
      <c r="W54" s="34" t="s">
        <v>5</v>
      </c>
      <c r="X54" s="33">
        <v>0.37251400000000001</v>
      </c>
      <c r="Y54" s="33">
        <v>0.37656499999999998</v>
      </c>
      <c r="Z54" s="33">
        <v>0.37984600000000002</v>
      </c>
      <c r="AA54" s="33">
        <v>0.37626199999999999</v>
      </c>
      <c r="AB54" s="32">
        <v>0.37419599999999997</v>
      </c>
    </row>
    <row r="55" spans="4:33" x14ac:dyDescent="0.35">
      <c r="D55" s="110" t="s">
        <v>22</v>
      </c>
      <c r="E55" s="22" t="s">
        <v>7</v>
      </c>
      <c r="F55" s="22" t="s">
        <v>17</v>
      </c>
      <c r="M55" s="17"/>
      <c r="O55" s="36">
        <v>599</v>
      </c>
      <c r="P55" s="34" t="s">
        <v>4</v>
      </c>
      <c r="Q55" s="33">
        <f t="shared" si="1"/>
        <v>3542.3472454090152</v>
      </c>
      <c r="R55" s="33">
        <f t="shared" si="1"/>
        <v>3678.3155258764605</v>
      </c>
      <c r="S55" s="33">
        <f t="shared" si="1"/>
        <v>3824.7429048414024</v>
      </c>
      <c r="T55" s="33">
        <f t="shared" si="1"/>
        <v>3963.6994991652755</v>
      </c>
      <c r="U55" s="33">
        <f t="shared" si="1"/>
        <v>4110.7245409015022</v>
      </c>
      <c r="V55" s="38"/>
      <c r="W55" s="34" t="s">
        <v>4</v>
      </c>
      <c r="X55" s="33">
        <v>1.1488689999999999</v>
      </c>
      <c r="Y55" s="33">
        <v>1.1470020000000001</v>
      </c>
      <c r="Z55" s="33">
        <v>1.145203</v>
      </c>
      <c r="AA55" s="33">
        <v>1.150161</v>
      </c>
      <c r="AB55" s="32">
        <v>1.1467970000000001</v>
      </c>
    </row>
    <row r="56" spans="4:33" x14ac:dyDescent="0.35">
      <c r="D56" s="110"/>
      <c r="E56" s="22" t="s">
        <v>6</v>
      </c>
      <c r="F56" s="22" t="s">
        <v>16</v>
      </c>
      <c r="O56" s="36">
        <v>568</v>
      </c>
      <c r="P56" s="34" t="s">
        <v>3</v>
      </c>
      <c r="Q56" s="33">
        <f t="shared" si="1"/>
        <v>4349.2588028169012</v>
      </c>
      <c r="R56" s="33">
        <f t="shared" si="1"/>
        <v>4402.5176056338023</v>
      </c>
      <c r="S56" s="33">
        <f t="shared" si="1"/>
        <v>4453.8855633802814</v>
      </c>
      <c r="T56" s="33">
        <f t="shared" si="1"/>
        <v>4512.5017605633802</v>
      </c>
      <c r="U56" s="33">
        <f t="shared" si="1"/>
        <v>4568.2816901408451</v>
      </c>
      <c r="V56" s="38"/>
      <c r="W56" s="34" t="s">
        <v>3</v>
      </c>
      <c r="X56" s="33">
        <v>1.4378500000000001</v>
      </c>
      <c r="Y56" s="33">
        <v>1.4352879999999999</v>
      </c>
      <c r="Z56" s="33">
        <v>1.4411689999999999</v>
      </c>
      <c r="AA56" s="33">
        <v>1.4439040000000001</v>
      </c>
      <c r="AB56" s="32">
        <v>1.451972</v>
      </c>
    </row>
    <row r="57" spans="4:33" x14ac:dyDescent="0.35">
      <c r="D57" s="110"/>
      <c r="E57" s="22" t="s">
        <v>5</v>
      </c>
      <c r="F57" s="22" t="s">
        <v>15</v>
      </c>
      <c r="O57" s="36">
        <v>599</v>
      </c>
      <c r="P57" s="34" t="s">
        <v>2</v>
      </c>
      <c r="Q57" s="33">
        <f t="shared" si="1"/>
        <v>4785.1869782971617</v>
      </c>
      <c r="R57" s="33">
        <f t="shared" si="1"/>
        <v>4849.7345575959935</v>
      </c>
      <c r="S57" s="33">
        <f t="shared" si="1"/>
        <v>4907.4090150250422</v>
      </c>
      <c r="T57" s="33">
        <f t="shared" si="1"/>
        <v>4971.0601001669447</v>
      </c>
      <c r="U57" s="33">
        <f t="shared" si="1"/>
        <v>5035.3088480801343</v>
      </c>
      <c r="V57" s="38"/>
      <c r="W57" s="34" t="s">
        <v>2</v>
      </c>
      <c r="X57" s="33">
        <v>1.6520030000000001</v>
      </c>
      <c r="Y57" s="33">
        <v>1.6548750000000001</v>
      </c>
      <c r="Z57" s="33">
        <v>1.648279</v>
      </c>
      <c r="AA57" s="33">
        <v>1.659386</v>
      </c>
      <c r="AB57" s="32">
        <v>1.657502</v>
      </c>
    </row>
    <row r="58" spans="4:33" x14ac:dyDescent="0.35">
      <c r="D58" s="110"/>
      <c r="E58" s="22" t="s">
        <v>4</v>
      </c>
      <c r="F58" s="22" t="s">
        <v>14</v>
      </c>
      <c r="O58" s="36">
        <v>568</v>
      </c>
      <c r="P58" s="34" t="s">
        <v>1</v>
      </c>
      <c r="Q58" s="33">
        <f t="shared" si="1"/>
        <v>2785.5929577464785</v>
      </c>
      <c r="R58" s="33">
        <f t="shared" si="1"/>
        <v>2842.1292253521128</v>
      </c>
      <c r="S58" s="33">
        <f t="shared" si="1"/>
        <v>2896.8691901408451</v>
      </c>
      <c r="T58" s="33">
        <f t="shared" si="1"/>
        <v>2953.5945422535215</v>
      </c>
      <c r="U58" s="33">
        <f t="shared" si="1"/>
        <v>3014.2591549295776</v>
      </c>
      <c r="V58" s="33"/>
      <c r="W58" s="34" t="s">
        <v>1</v>
      </c>
      <c r="X58" s="33">
        <v>1.029922</v>
      </c>
      <c r="Y58" s="33">
        <v>1.019693</v>
      </c>
      <c r="Z58" s="33">
        <v>1.038049</v>
      </c>
      <c r="AA58" s="33">
        <v>1.0300590000000001</v>
      </c>
      <c r="AB58" s="32">
        <v>1.0214639999999999</v>
      </c>
    </row>
    <row r="59" spans="4:33" x14ac:dyDescent="0.35">
      <c r="D59" s="110"/>
      <c r="E59" s="22" t="s">
        <v>3</v>
      </c>
      <c r="F59" s="22" t="s">
        <v>13</v>
      </c>
      <c r="O59" s="36">
        <v>599</v>
      </c>
      <c r="P59" s="42" t="s">
        <v>0</v>
      </c>
      <c r="Q59" s="33">
        <f t="shared" si="1"/>
        <v>1749.3290484140234</v>
      </c>
      <c r="R59" s="33">
        <f t="shared" si="1"/>
        <v>1776.2836393989983</v>
      </c>
      <c r="S59" s="33">
        <f t="shared" si="1"/>
        <v>1804.6128547579299</v>
      </c>
      <c r="T59" s="33">
        <f t="shared" si="1"/>
        <v>1833.1512520868114</v>
      </c>
      <c r="U59" s="33">
        <f t="shared" si="1"/>
        <v>1862.4964941569283</v>
      </c>
      <c r="V59" s="38"/>
      <c r="W59" s="42" t="s">
        <v>0</v>
      </c>
      <c r="X59" s="33">
        <v>0.97776200000000002</v>
      </c>
      <c r="Y59" s="33">
        <v>0.980522</v>
      </c>
      <c r="Z59" s="33">
        <v>0.97379599999999999</v>
      </c>
      <c r="AA59" s="33">
        <v>0.98025499999999999</v>
      </c>
      <c r="AB59" s="32">
        <v>0.98321199999999997</v>
      </c>
    </row>
    <row r="60" spans="4:33" x14ac:dyDescent="0.35">
      <c r="D60" s="110"/>
      <c r="E60" s="22" t="s">
        <v>2</v>
      </c>
      <c r="F60" s="22" t="s">
        <v>11</v>
      </c>
      <c r="O60" s="36"/>
      <c r="P60" s="34"/>
      <c r="V60" s="38"/>
      <c r="W60" s="34"/>
      <c r="X60" s="38"/>
      <c r="Y60" s="38"/>
      <c r="Z60" s="38"/>
      <c r="AA60" s="38"/>
      <c r="AB60" s="41"/>
    </row>
    <row r="61" spans="4:33" x14ac:dyDescent="0.35">
      <c r="D61" s="110"/>
      <c r="E61" s="22" t="s">
        <v>1</v>
      </c>
      <c r="F61" s="22" t="s">
        <v>10</v>
      </c>
      <c r="O61" s="36"/>
      <c r="P61" s="34"/>
      <c r="Q61" s="108" t="s">
        <v>8</v>
      </c>
      <c r="R61" s="108"/>
      <c r="S61" s="108"/>
      <c r="T61" s="108"/>
      <c r="U61" s="108"/>
      <c r="V61" s="38"/>
      <c r="W61" s="34"/>
      <c r="X61" s="108" t="s">
        <v>8</v>
      </c>
      <c r="Y61" s="108"/>
      <c r="Z61" s="108"/>
      <c r="AA61" s="108"/>
      <c r="AB61" s="109"/>
    </row>
    <row r="62" spans="4:33" x14ac:dyDescent="0.35">
      <c r="D62" s="110"/>
      <c r="E62" s="22" t="s">
        <v>0</v>
      </c>
      <c r="F62" s="22" t="s">
        <v>9</v>
      </c>
      <c r="O62" s="36"/>
      <c r="P62" s="34"/>
      <c r="Q62" s="9">
        <v>0.1</v>
      </c>
      <c r="R62" s="9">
        <v>0.3</v>
      </c>
      <c r="S62" s="9">
        <v>0.5</v>
      </c>
      <c r="T62" s="9">
        <v>0.7</v>
      </c>
      <c r="U62" s="9">
        <v>0.9</v>
      </c>
      <c r="V62" s="38"/>
      <c r="W62" s="34"/>
      <c r="X62" s="9">
        <v>0.1</v>
      </c>
      <c r="Y62" s="9">
        <v>0.3</v>
      </c>
      <c r="Z62" s="9">
        <v>0.5</v>
      </c>
      <c r="AA62" s="9">
        <v>0.7</v>
      </c>
      <c r="AB62" s="39">
        <v>0.9</v>
      </c>
    </row>
    <row r="63" spans="4:33" x14ac:dyDescent="0.35">
      <c r="D63" s="110" t="s">
        <v>21</v>
      </c>
      <c r="E63" s="22" t="s">
        <v>7</v>
      </c>
      <c r="F63" s="22" t="s">
        <v>17</v>
      </c>
      <c r="G63" s="21">
        <v>1374000</v>
      </c>
      <c r="H63" s="20">
        <v>3498900</v>
      </c>
      <c r="I63" s="19">
        <v>6392100</v>
      </c>
      <c r="K63" s="21">
        <v>0.141738</v>
      </c>
      <c r="L63" s="20">
        <v>0.99077199999999999</v>
      </c>
      <c r="M63" s="19">
        <v>1.6611069999999999</v>
      </c>
      <c r="O63" s="36">
        <v>568</v>
      </c>
      <c r="P63" s="37" t="s">
        <v>7</v>
      </c>
      <c r="Q63" s="35">
        <f t="shared" ref="Q63:U70" si="2">((Q30*179)/$O63)/1000</f>
        <v>1861.2848591549296</v>
      </c>
      <c r="R63" s="35">
        <f t="shared" si="2"/>
        <v>1911.8334507042252</v>
      </c>
      <c r="S63" s="35">
        <f t="shared" si="2"/>
        <v>1963.4535211267607</v>
      </c>
      <c r="T63" s="35">
        <f t="shared" si="2"/>
        <v>2014.411795774648</v>
      </c>
      <c r="U63" s="35">
        <f t="shared" si="2"/>
        <v>2066.8197183098591</v>
      </c>
      <c r="V63" s="38"/>
      <c r="W63" s="37" t="s">
        <v>7</v>
      </c>
      <c r="X63" s="33">
        <v>1.6640600000000001</v>
      </c>
      <c r="Y63" s="33">
        <v>1.664606</v>
      </c>
      <c r="Z63" s="33">
        <v>1.666307</v>
      </c>
      <c r="AA63" s="33">
        <v>1.6611069999999999</v>
      </c>
      <c r="AB63" s="32">
        <v>1.6548659999999999</v>
      </c>
    </row>
    <row r="64" spans="4:33" x14ac:dyDescent="0.35">
      <c r="D64" s="110"/>
      <c r="E64" s="22" t="s">
        <v>6</v>
      </c>
      <c r="F64" s="22" t="s">
        <v>16</v>
      </c>
      <c r="G64" s="18">
        <v>3700400</v>
      </c>
      <c r="H64" s="17">
        <v>4372800</v>
      </c>
      <c r="I64" s="16">
        <v>6681200</v>
      </c>
      <c r="K64" s="18">
        <v>0.30527199999999999</v>
      </c>
      <c r="L64" s="17">
        <v>0.75454299999999996</v>
      </c>
      <c r="M64" s="16">
        <v>1.246224</v>
      </c>
      <c r="O64" s="36">
        <v>599</v>
      </c>
      <c r="P64" s="34" t="s">
        <v>6</v>
      </c>
      <c r="Q64" s="35">
        <f t="shared" si="2"/>
        <v>1820.3313856427378</v>
      </c>
      <c r="R64" s="35">
        <f t="shared" si="2"/>
        <v>1876.5714524207012</v>
      </c>
      <c r="S64" s="35">
        <f t="shared" si="2"/>
        <v>1936.0388981636058</v>
      </c>
      <c r="T64" s="35">
        <f t="shared" si="2"/>
        <v>1996.5522537562606</v>
      </c>
      <c r="U64" s="35">
        <f t="shared" si="2"/>
        <v>2054.2267111853089</v>
      </c>
      <c r="W64" s="34" t="s">
        <v>6</v>
      </c>
      <c r="X64" s="33">
        <v>1.2469190000000001</v>
      </c>
      <c r="Y64" s="33">
        <v>1.2480439999999999</v>
      </c>
      <c r="Z64" s="33">
        <v>1.2476210000000001</v>
      </c>
      <c r="AA64" s="33">
        <v>1.246224</v>
      </c>
      <c r="AB64" s="32">
        <v>1.2493380000000001</v>
      </c>
    </row>
    <row r="65" spans="4:28" x14ac:dyDescent="0.35">
      <c r="D65" s="110"/>
      <c r="E65" s="22" t="s">
        <v>5</v>
      </c>
      <c r="F65" s="22" t="s">
        <v>15</v>
      </c>
      <c r="G65" s="18">
        <v>5162900</v>
      </c>
      <c r="H65" s="17">
        <v>4515900</v>
      </c>
      <c r="I65" s="16">
        <v>6579400</v>
      </c>
      <c r="K65" s="18">
        <v>0.31193199999999999</v>
      </c>
      <c r="L65" s="17">
        <v>0.37626199999999999</v>
      </c>
      <c r="M65" s="16">
        <v>0.70149700000000004</v>
      </c>
      <c r="O65" s="36">
        <v>568</v>
      </c>
      <c r="P65" s="34" t="s">
        <v>5</v>
      </c>
      <c r="Q65" s="35">
        <f t="shared" si="2"/>
        <v>1918.7035211267607</v>
      </c>
      <c r="R65" s="35">
        <f t="shared" si="2"/>
        <v>1969.3781690140845</v>
      </c>
      <c r="S65" s="35">
        <f t="shared" si="2"/>
        <v>2021.0297535211266</v>
      </c>
      <c r="T65" s="35">
        <f t="shared" si="2"/>
        <v>2073.4376760563382</v>
      </c>
      <c r="U65" s="35">
        <f t="shared" si="2"/>
        <v>2124.4274647887328</v>
      </c>
      <c r="W65" s="34" t="s">
        <v>5</v>
      </c>
      <c r="X65" s="33">
        <v>0.70051799999999997</v>
      </c>
      <c r="Y65" s="33">
        <v>0.69930099999999995</v>
      </c>
      <c r="Z65" s="33">
        <v>0.70036299999999996</v>
      </c>
      <c r="AA65" s="33">
        <v>0.70149700000000004</v>
      </c>
      <c r="AB65" s="32">
        <v>0.69769999999999999</v>
      </c>
    </row>
    <row r="66" spans="4:28" x14ac:dyDescent="0.35">
      <c r="D66" s="110"/>
      <c r="E66" s="22" t="s">
        <v>4</v>
      </c>
      <c r="F66" s="22" t="s">
        <v>14</v>
      </c>
      <c r="G66" s="18">
        <v>9676200</v>
      </c>
      <c r="H66" s="17">
        <v>13264000</v>
      </c>
      <c r="I66" s="16">
        <v>18062000</v>
      </c>
      <c r="K66" s="18">
        <v>0.53423600000000004</v>
      </c>
      <c r="L66" s="17">
        <v>1.150161</v>
      </c>
      <c r="M66" s="16">
        <v>1.679438</v>
      </c>
      <c r="O66" s="36">
        <v>599</v>
      </c>
      <c r="P66" s="34" t="s">
        <v>4</v>
      </c>
      <c r="Q66" s="35">
        <f t="shared" si="2"/>
        <v>5048.4574290484143</v>
      </c>
      <c r="R66" s="35">
        <f t="shared" si="2"/>
        <v>5161.7145242070119</v>
      </c>
      <c r="S66" s="35">
        <f t="shared" si="2"/>
        <v>5282.741235392321</v>
      </c>
      <c r="T66" s="35">
        <f t="shared" si="2"/>
        <v>5397.4924874791313</v>
      </c>
      <c r="U66" s="35">
        <f t="shared" si="2"/>
        <v>5514.9332220367278</v>
      </c>
      <c r="W66" s="34" t="s">
        <v>4</v>
      </c>
      <c r="X66" s="33">
        <v>1.673343</v>
      </c>
      <c r="Y66" s="33">
        <v>1.6814480000000001</v>
      </c>
      <c r="Z66" s="33">
        <v>1.6791130000000001</v>
      </c>
      <c r="AA66" s="33">
        <v>1.679438</v>
      </c>
      <c r="AB66" s="32">
        <v>1.677897</v>
      </c>
    </row>
    <row r="67" spans="4:28" x14ac:dyDescent="0.35">
      <c r="D67" s="110"/>
      <c r="E67" s="22" t="s">
        <v>3</v>
      </c>
      <c r="F67" s="22" t="s">
        <v>13</v>
      </c>
      <c r="G67" s="18">
        <v>5325400</v>
      </c>
      <c r="H67" s="17">
        <v>14319000</v>
      </c>
      <c r="I67" s="16">
        <v>20648000</v>
      </c>
      <c r="K67" s="18">
        <v>0.225131</v>
      </c>
      <c r="L67" s="17">
        <v>1.4439040000000001</v>
      </c>
      <c r="M67" s="16">
        <v>2.0632730000000001</v>
      </c>
      <c r="O67" s="36">
        <v>568</v>
      </c>
      <c r="P67" s="34" t="s">
        <v>3</v>
      </c>
      <c r="Q67" s="35">
        <f t="shared" si="2"/>
        <v>6131.695422535211</v>
      </c>
      <c r="R67" s="35">
        <f t="shared" si="2"/>
        <v>6254.6003521126759</v>
      </c>
      <c r="S67" s="35">
        <f t="shared" si="2"/>
        <v>6384.1232394366198</v>
      </c>
      <c r="T67" s="35">
        <f t="shared" si="2"/>
        <v>6507.0281690140846</v>
      </c>
      <c r="U67" s="35">
        <f t="shared" si="2"/>
        <v>6640.3327464788736</v>
      </c>
      <c r="W67" s="34" t="s">
        <v>3</v>
      </c>
      <c r="X67" s="33">
        <v>2.0505770000000001</v>
      </c>
      <c r="Y67" s="33">
        <v>2.049105</v>
      </c>
      <c r="Z67" s="33">
        <v>2.0601229999999999</v>
      </c>
      <c r="AA67" s="33">
        <v>2.0632730000000001</v>
      </c>
      <c r="AB67" s="32">
        <v>2.0680559999999999</v>
      </c>
    </row>
    <row r="68" spans="4:28" x14ac:dyDescent="0.35">
      <c r="D68" s="110"/>
      <c r="E68" s="22" t="s">
        <v>2</v>
      </c>
      <c r="F68" s="22" t="s">
        <v>11</v>
      </c>
      <c r="G68" s="18">
        <v>7841600</v>
      </c>
      <c r="H68" s="17">
        <v>16635000</v>
      </c>
      <c r="I68" s="16">
        <v>20882000</v>
      </c>
      <c r="K68" s="18">
        <v>0.46710499999999999</v>
      </c>
      <c r="L68" s="17">
        <v>1.659386</v>
      </c>
      <c r="M68" s="16">
        <v>2.2345130000000002</v>
      </c>
      <c r="O68" s="36">
        <v>599</v>
      </c>
      <c r="P68" s="34" t="s">
        <v>2</v>
      </c>
      <c r="Q68" s="35">
        <f t="shared" si="2"/>
        <v>5967.0651085141908</v>
      </c>
      <c r="R68" s="35">
        <f t="shared" si="2"/>
        <v>6055.2203672787973</v>
      </c>
      <c r="S68" s="35">
        <f t="shared" si="2"/>
        <v>6145.1686143572615</v>
      </c>
      <c r="T68" s="35">
        <f t="shared" si="2"/>
        <v>6240.1969949916529</v>
      </c>
      <c r="U68" s="35">
        <f t="shared" si="2"/>
        <v>6340.3055091819697</v>
      </c>
      <c r="W68" s="34" t="s">
        <v>2</v>
      </c>
      <c r="X68" s="33">
        <v>2.2385899999999999</v>
      </c>
      <c r="Y68" s="33">
        <v>2.239058</v>
      </c>
      <c r="Z68" s="33">
        <v>2.23183</v>
      </c>
      <c r="AA68" s="33">
        <v>2.2345130000000002</v>
      </c>
      <c r="AB68" s="32">
        <v>2.2459180000000001</v>
      </c>
    </row>
    <row r="69" spans="4:28" x14ac:dyDescent="0.35">
      <c r="D69" s="110"/>
      <c r="E69" s="22" t="s">
        <v>1</v>
      </c>
      <c r="F69" s="22" t="s">
        <v>10</v>
      </c>
      <c r="G69" s="18">
        <v>6829200</v>
      </c>
      <c r="H69" s="17">
        <v>9372300</v>
      </c>
      <c r="I69" s="16">
        <v>13402000</v>
      </c>
      <c r="K69" s="18">
        <v>0.43993199999999999</v>
      </c>
      <c r="L69" s="17">
        <v>1.0300590000000001</v>
      </c>
      <c r="M69" s="16">
        <v>1.9429099999999999</v>
      </c>
      <c r="O69" s="36">
        <v>568</v>
      </c>
      <c r="P69" s="34" t="s">
        <v>1</v>
      </c>
      <c r="Q69" s="35">
        <f t="shared" si="2"/>
        <v>4112.9031690140846</v>
      </c>
      <c r="R69" s="35">
        <f t="shared" si="2"/>
        <v>4146.6232394366198</v>
      </c>
      <c r="S69" s="35">
        <f t="shared" si="2"/>
        <v>4186.3309859154924</v>
      </c>
      <c r="T69" s="35">
        <f t="shared" si="2"/>
        <v>4223.5176056338023</v>
      </c>
      <c r="U69" s="35">
        <f t="shared" si="2"/>
        <v>4262.2799295774648</v>
      </c>
      <c r="W69" s="34" t="s">
        <v>1</v>
      </c>
      <c r="X69" s="33">
        <v>1.9349559999999999</v>
      </c>
      <c r="Y69" s="33">
        <v>1.956596</v>
      </c>
      <c r="Z69" s="33">
        <v>1.9550890000000001</v>
      </c>
      <c r="AA69" s="33">
        <v>1.9429099999999999</v>
      </c>
      <c r="AB69" s="32">
        <v>1.9438489999999999</v>
      </c>
    </row>
    <row r="70" spans="4:28" ht="15" thickBot="1" x14ac:dyDescent="0.4">
      <c r="D70" s="110"/>
      <c r="E70" s="22" t="s">
        <v>0</v>
      </c>
      <c r="F70" s="22" t="s">
        <v>9</v>
      </c>
      <c r="G70" s="14">
        <v>3515100</v>
      </c>
      <c r="H70" s="13">
        <v>6134400</v>
      </c>
      <c r="I70" s="12">
        <v>11774000</v>
      </c>
      <c r="K70" s="14">
        <v>0.19425600000000001</v>
      </c>
      <c r="L70" s="13">
        <v>0.98025499999999999</v>
      </c>
      <c r="M70" s="12">
        <v>1.9866109999999999</v>
      </c>
      <c r="O70" s="31">
        <v>599</v>
      </c>
      <c r="P70" s="28" t="s">
        <v>0</v>
      </c>
      <c r="Q70" s="30">
        <f t="shared" si="2"/>
        <v>3395.9198664440737</v>
      </c>
      <c r="R70" s="30">
        <f t="shared" si="2"/>
        <v>3437.4574290484138</v>
      </c>
      <c r="S70" s="30">
        <f t="shared" si="2"/>
        <v>3480.4891485809685</v>
      </c>
      <c r="T70" s="30">
        <f t="shared" si="2"/>
        <v>3518.440734557596</v>
      </c>
      <c r="U70" s="30">
        <f t="shared" si="2"/>
        <v>3556.6911519198666</v>
      </c>
      <c r="V70" s="29"/>
      <c r="W70" s="28" t="s">
        <v>0</v>
      </c>
      <c r="X70" s="27">
        <v>1.987765</v>
      </c>
      <c r="Y70" s="27">
        <v>1.9963109999999999</v>
      </c>
      <c r="Z70" s="27">
        <v>1.9964569999999999</v>
      </c>
      <c r="AA70" s="27">
        <v>1.9866109999999999</v>
      </c>
      <c r="AB70" s="26">
        <v>1.9912719999999999</v>
      </c>
    </row>
    <row r="71" spans="4:28" ht="15.5" thickTop="1" thickBot="1" x14ac:dyDescent="0.4">
      <c r="D71" s="110" t="s">
        <v>20</v>
      </c>
      <c r="E71" s="22" t="s">
        <v>7</v>
      </c>
      <c r="F71" s="22" t="s">
        <v>17</v>
      </c>
      <c r="L71" s="17"/>
    </row>
    <row r="72" spans="4:28" x14ac:dyDescent="0.35">
      <c r="D72" s="110"/>
      <c r="E72" s="22" t="s">
        <v>6</v>
      </c>
      <c r="F72" s="22" t="s">
        <v>16</v>
      </c>
      <c r="O72" s="25"/>
      <c r="P72" s="24"/>
      <c r="Q72" s="24" t="s">
        <v>19</v>
      </c>
      <c r="R72" s="24"/>
      <c r="S72" s="24"/>
      <c r="T72" s="24"/>
      <c r="U72" s="24"/>
      <c r="V72" s="24"/>
      <c r="W72" s="24"/>
      <c r="X72" s="24" t="s">
        <v>19</v>
      </c>
      <c r="Y72" s="24"/>
      <c r="Z72" s="24"/>
      <c r="AA72" s="24"/>
      <c r="AB72" s="23"/>
    </row>
    <row r="73" spans="4:28" x14ac:dyDescent="0.35">
      <c r="D73" s="110"/>
      <c r="E73" s="22" t="s">
        <v>5</v>
      </c>
      <c r="F73" s="22" t="s">
        <v>15</v>
      </c>
      <c r="O73" s="7"/>
      <c r="Q73" s="9">
        <v>0.1</v>
      </c>
      <c r="R73" s="9">
        <v>0.3</v>
      </c>
      <c r="S73" s="9">
        <v>0.5</v>
      </c>
      <c r="T73" s="9">
        <v>0.7</v>
      </c>
      <c r="U73" s="9">
        <v>0.9</v>
      </c>
      <c r="X73" s="9">
        <v>0.1</v>
      </c>
      <c r="Y73" s="9">
        <v>0.3</v>
      </c>
      <c r="Z73" s="9">
        <v>0.5</v>
      </c>
      <c r="AA73" s="9">
        <v>0.7</v>
      </c>
      <c r="AB73" s="8">
        <v>0.9</v>
      </c>
    </row>
    <row r="74" spans="4:28" x14ac:dyDescent="0.35">
      <c r="D74" s="110"/>
      <c r="E74" s="22" t="s">
        <v>4</v>
      </c>
      <c r="F74" s="22" t="s">
        <v>14</v>
      </c>
      <c r="O74" s="7"/>
      <c r="P74" t="s">
        <v>7</v>
      </c>
      <c r="Q74" s="6">
        <f t="shared" ref="Q74:U81" si="3">(Q41/$Q41)</f>
        <v>1</v>
      </c>
      <c r="R74" s="6">
        <f t="shared" si="3"/>
        <v>1.2980868141309239</v>
      </c>
      <c r="S74" s="6">
        <f t="shared" si="3"/>
        <v>1.5957991392925057</v>
      </c>
      <c r="T74" s="6">
        <f t="shared" si="3"/>
        <v>1.9077943247088691</v>
      </c>
      <c r="U74" s="6">
        <f t="shared" si="3"/>
        <v>2.2285370386883074</v>
      </c>
      <c r="W74" t="s">
        <v>7</v>
      </c>
      <c r="X74" s="6">
        <f t="shared" ref="X74:AB81" si="4">(X41/$X41)</f>
        <v>1</v>
      </c>
      <c r="Y74" s="6">
        <f t="shared" si="4"/>
        <v>1.0155768355214545</v>
      </c>
      <c r="Z74" s="6">
        <f t="shared" si="4"/>
        <v>1.0546570036049889</v>
      </c>
      <c r="AA74" s="6">
        <f t="shared" si="4"/>
        <v>1.0578962688739448</v>
      </c>
      <c r="AB74" s="5">
        <f t="shared" si="4"/>
        <v>1.1404527507631679</v>
      </c>
    </row>
    <row r="75" spans="4:28" x14ac:dyDescent="0.35">
      <c r="D75" s="110"/>
      <c r="E75" s="22" t="s">
        <v>3</v>
      </c>
      <c r="F75" s="22" t="s">
        <v>13</v>
      </c>
      <c r="O75" s="7"/>
      <c r="P75" t="s">
        <v>6</v>
      </c>
      <c r="Q75" s="6">
        <f t="shared" si="3"/>
        <v>1</v>
      </c>
      <c r="R75" s="6">
        <f t="shared" si="3"/>
        <v>1.295749279538905</v>
      </c>
      <c r="S75" s="6">
        <f t="shared" si="3"/>
        <v>1.5946377109921781</v>
      </c>
      <c r="T75" s="6">
        <f t="shared" si="3"/>
        <v>1.904281597365171</v>
      </c>
      <c r="U75" s="6">
        <f t="shared" si="3"/>
        <v>2.2175792507204615</v>
      </c>
      <c r="W75" t="s">
        <v>6</v>
      </c>
      <c r="X75" s="6">
        <f t="shared" si="4"/>
        <v>1</v>
      </c>
      <c r="Y75" s="6">
        <f t="shared" si="4"/>
        <v>1.0093050275685649</v>
      </c>
      <c r="Z75" s="6">
        <f t="shared" si="4"/>
        <v>1.0256015654460402</v>
      </c>
      <c r="AA75" s="6">
        <f t="shared" si="4"/>
        <v>1.0370808236257334</v>
      </c>
      <c r="AB75" s="5">
        <f t="shared" si="4"/>
        <v>1.0664397313466303</v>
      </c>
    </row>
    <row r="76" spans="4:28" x14ac:dyDescent="0.35">
      <c r="D76" s="110"/>
      <c r="E76" s="22" t="s">
        <v>2</v>
      </c>
      <c r="F76" s="22" t="s">
        <v>11</v>
      </c>
      <c r="O76" s="7"/>
      <c r="P76" t="s">
        <v>5</v>
      </c>
      <c r="Q76" s="6">
        <f t="shared" si="3"/>
        <v>1</v>
      </c>
      <c r="R76" s="6">
        <f t="shared" si="3"/>
        <v>1.2596034268343237</v>
      </c>
      <c r="S76" s="6">
        <f t="shared" si="3"/>
        <v>1.5186195937543181</v>
      </c>
      <c r="T76" s="6">
        <f t="shared" si="3"/>
        <v>1.783508359817604</v>
      </c>
      <c r="U76" s="6">
        <f t="shared" si="3"/>
        <v>2.0561696835705403</v>
      </c>
      <c r="W76" t="s">
        <v>5</v>
      </c>
      <c r="X76" s="6">
        <f t="shared" si="4"/>
        <v>1</v>
      </c>
      <c r="Y76" s="6">
        <f t="shared" si="4"/>
        <v>1.0183173923128352</v>
      </c>
      <c r="Z76" s="6">
        <f t="shared" si="4"/>
        <v>1.0409600087323136</v>
      </c>
      <c r="AA76" s="6">
        <f t="shared" si="4"/>
        <v>1.0640187744743557</v>
      </c>
      <c r="AB76" s="5">
        <f t="shared" si="4"/>
        <v>1.0669318197323001</v>
      </c>
    </row>
    <row r="77" spans="4:28" x14ac:dyDescent="0.35">
      <c r="D77" s="110"/>
      <c r="E77" s="22" t="s">
        <v>1</v>
      </c>
      <c r="F77" s="22" t="s">
        <v>10</v>
      </c>
      <c r="O77" s="7"/>
      <c r="P77" t="s">
        <v>4</v>
      </c>
      <c r="Q77" s="6">
        <f t="shared" si="3"/>
        <v>1</v>
      </c>
      <c r="R77" s="6">
        <f t="shared" si="3"/>
        <v>1.1828705564577069</v>
      </c>
      <c r="S77" s="6">
        <f t="shared" si="3"/>
        <v>1.3661109056706913</v>
      </c>
      <c r="T77" s="6">
        <f t="shared" si="3"/>
        <v>1.5557341993986848</v>
      </c>
      <c r="U77" s="6">
        <f t="shared" si="3"/>
        <v>1.7470295994983682</v>
      </c>
      <c r="W77" t="s">
        <v>4</v>
      </c>
      <c r="X77" s="6">
        <f t="shared" si="4"/>
        <v>1</v>
      </c>
      <c r="Y77" s="6">
        <f t="shared" si="4"/>
        <v>1.0169878453381289</v>
      </c>
      <c r="Z77" s="6">
        <f t="shared" si="4"/>
        <v>1.021623360515953</v>
      </c>
      <c r="AA77" s="6">
        <f t="shared" si="4"/>
        <v>1.0353089826672042</v>
      </c>
      <c r="AB77" s="5">
        <f t="shared" si="4"/>
        <v>1.0400413940653002</v>
      </c>
    </row>
    <row r="78" spans="4:28" x14ac:dyDescent="0.35">
      <c r="D78" s="110"/>
      <c r="E78" s="22" t="s">
        <v>0</v>
      </c>
      <c r="F78" s="22" t="s">
        <v>9</v>
      </c>
      <c r="O78" s="7"/>
      <c r="P78" t="s">
        <v>3</v>
      </c>
      <c r="Q78" s="6">
        <f t="shared" si="3"/>
        <v>1</v>
      </c>
      <c r="R78" s="6">
        <f t="shared" si="3"/>
        <v>1.2646091232830252</v>
      </c>
      <c r="S78" s="6">
        <f t="shared" si="3"/>
        <v>1.5354926233678143</v>
      </c>
      <c r="T78" s="6">
        <f t="shared" si="3"/>
        <v>1.8061387146006447</v>
      </c>
      <c r="U78" s="6">
        <f t="shared" si="3"/>
        <v>2.089469221638121</v>
      </c>
      <c r="W78" t="s">
        <v>3</v>
      </c>
      <c r="X78" s="6">
        <f t="shared" si="4"/>
        <v>1</v>
      </c>
      <c r="Y78" s="6">
        <f t="shared" si="4"/>
        <v>1.0117992639082214</v>
      </c>
      <c r="Z78" s="6">
        <f t="shared" si="4"/>
        <v>1.0609628635258104</v>
      </c>
      <c r="AA78" s="6">
        <f t="shared" si="4"/>
        <v>1.1151889516884044</v>
      </c>
      <c r="AB78" s="5">
        <f t="shared" si="4"/>
        <v>1.1321943559692287</v>
      </c>
    </row>
    <row r="79" spans="4:28" x14ac:dyDescent="0.35">
      <c r="D79" s="111" t="s">
        <v>18</v>
      </c>
      <c r="E79" s="15" t="s">
        <v>7</v>
      </c>
      <c r="F79" s="15" t="s">
        <v>17</v>
      </c>
      <c r="G79" s="21">
        <v>1605000</v>
      </c>
      <c r="H79" s="20">
        <v>3589400</v>
      </c>
      <c r="I79" s="19">
        <v>6558400</v>
      </c>
      <c r="J79" s="11"/>
      <c r="K79" s="21">
        <v>0.15279899999999999</v>
      </c>
      <c r="L79" s="20">
        <v>0.99536400000000003</v>
      </c>
      <c r="M79" s="19">
        <v>1.6548659999999999</v>
      </c>
      <c r="O79" s="7"/>
      <c r="P79" t="s">
        <v>2</v>
      </c>
      <c r="Q79" s="6">
        <f t="shared" si="3"/>
        <v>1</v>
      </c>
      <c r="R79" s="6">
        <f t="shared" si="3"/>
        <v>1.1843756243756243</v>
      </c>
      <c r="S79" s="6">
        <f t="shared" si="3"/>
        <v>1.3747852147852149</v>
      </c>
      <c r="T79" s="6">
        <f t="shared" si="3"/>
        <v>1.5667532467532466</v>
      </c>
      <c r="U79" s="6">
        <f t="shared" si="3"/>
        <v>1.7654545454545452</v>
      </c>
      <c r="W79" t="s">
        <v>2</v>
      </c>
      <c r="X79" s="6">
        <f t="shared" si="4"/>
        <v>1</v>
      </c>
      <c r="Y79" s="6">
        <f t="shared" si="4"/>
        <v>1.0133044683137824</v>
      </c>
      <c r="Z79" s="6">
        <f t="shared" si="4"/>
        <v>1.0319762542164745</v>
      </c>
      <c r="AA79" s="6">
        <f t="shared" si="4"/>
        <v>1.0224718117323608</v>
      </c>
      <c r="AB79" s="5">
        <f t="shared" si="4"/>
        <v>1.0556541801378605</v>
      </c>
    </row>
    <row r="80" spans="4:28" x14ac:dyDescent="0.35">
      <c r="D80" s="111"/>
      <c r="E80" s="15" t="s">
        <v>6</v>
      </c>
      <c r="F80" s="15" t="s">
        <v>16</v>
      </c>
      <c r="G80" s="18">
        <v>4309200</v>
      </c>
      <c r="H80" s="17">
        <v>4651300</v>
      </c>
      <c r="I80" s="16">
        <v>6874200</v>
      </c>
      <c r="J80" s="11"/>
      <c r="K80" s="18">
        <v>0.31391400000000003</v>
      </c>
      <c r="L80" s="17">
        <v>0.75396300000000005</v>
      </c>
      <c r="M80" s="16">
        <v>1.2493380000000001</v>
      </c>
      <c r="O80" s="7"/>
      <c r="P80" t="s">
        <v>1</v>
      </c>
      <c r="Q80" s="6">
        <f t="shared" si="3"/>
        <v>1</v>
      </c>
      <c r="R80" s="6">
        <f t="shared" si="3"/>
        <v>1.1712701029090746</v>
      </c>
      <c r="S80" s="6">
        <f t="shared" si="3"/>
        <v>1.3451908941061166</v>
      </c>
      <c r="T80" s="6">
        <f t="shared" si="3"/>
        <v>1.521183231612242</v>
      </c>
      <c r="U80" s="6">
        <f t="shared" si="3"/>
        <v>1.7031229117476721</v>
      </c>
      <c r="W80" t="s">
        <v>1</v>
      </c>
      <c r="X80" s="6">
        <f t="shared" si="4"/>
        <v>1</v>
      </c>
      <c r="Y80" s="6">
        <f t="shared" si="4"/>
        <v>1.0164682156370302</v>
      </c>
      <c r="Z80" s="6">
        <f t="shared" si="4"/>
        <v>1.041465035080362</v>
      </c>
      <c r="AA80" s="6">
        <f t="shared" si="4"/>
        <v>1.0364656711916957</v>
      </c>
      <c r="AB80" s="5">
        <f t="shared" si="4"/>
        <v>1.0628595796010876</v>
      </c>
    </row>
    <row r="81" spans="4:28" x14ac:dyDescent="0.35">
      <c r="D81" s="111"/>
      <c r="E81" s="15" t="s">
        <v>5</v>
      </c>
      <c r="F81" s="15" t="s">
        <v>15</v>
      </c>
      <c r="G81" s="18">
        <v>5952200</v>
      </c>
      <c r="H81" s="17">
        <v>4827200</v>
      </c>
      <c r="I81" s="16">
        <v>6741200</v>
      </c>
      <c r="J81" s="11"/>
      <c r="K81" s="18">
        <v>0.31278600000000001</v>
      </c>
      <c r="L81" s="17">
        <v>0.37419599999999997</v>
      </c>
      <c r="M81" s="16">
        <v>0.69769999999999999</v>
      </c>
      <c r="O81" s="7"/>
      <c r="P81" t="s">
        <v>0</v>
      </c>
      <c r="Q81" s="6">
        <f t="shared" si="3"/>
        <v>1</v>
      </c>
      <c r="R81" s="6">
        <f t="shared" si="3"/>
        <v>1.2244364902776435</v>
      </c>
      <c r="S81" s="6">
        <f t="shared" si="3"/>
        <v>1.4618361226661507</v>
      </c>
      <c r="T81" s="6">
        <f t="shared" si="3"/>
        <v>1.7002515236528972</v>
      </c>
      <c r="U81" s="6">
        <f t="shared" si="3"/>
        <v>1.9466963335590597</v>
      </c>
      <c r="W81" t="s">
        <v>0</v>
      </c>
      <c r="X81" s="6">
        <f t="shared" si="4"/>
        <v>1</v>
      </c>
      <c r="Y81" s="6">
        <f t="shared" si="4"/>
        <v>1.0068572465353562</v>
      </c>
      <c r="Z81" s="6">
        <f t="shared" si="4"/>
        <v>1.0204063118686397</v>
      </c>
      <c r="AA81" s="6">
        <f t="shared" si="4"/>
        <v>1.0366235665152914</v>
      </c>
      <c r="AB81" s="5">
        <f t="shared" si="4"/>
        <v>1.0260148458053395</v>
      </c>
    </row>
    <row r="82" spans="4:28" x14ac:dyDescent="0.35">
      <c r="D82" s="111"/>
      <c r="E82" s="15" t="s">
        <v>4</v>
      </c>
      <c r="F82" s="15" t="s">
        <v>14</v>
      </c>
      <c r="G82" s="18">
        <v>10866000</v>
      </c>
      <c r="H82" s="17">
        <v>13756000</v>
      </c>
      <c r="I82" s="16">
        <v>18455000</v>
      </c>
      <c r="J82" s="11"/>
      <c r="K82" s="18">
        <v>0.53667799999999999</v>
      </c>
      <c r="L82" s="17">
        <v>1.1467970000000001</v>
      </c>
      <c r="M82" s="16">
        <v>1.677897</v>
      </c>
      <c r="O82" s="7"/>
      <c r="AB82" s="10"/>
    </row>
    <row r="83" spans="4:28" x14ac:dyDescent="0.35">
      <c r="D83" s="111"/>
      <c r="E83" s="15" t="s">
        <v>3</v>
      </c>
      <c r="F83" s="15" t="s">
        <v>13</v>
      </c>
      <c r="G83" s="18">
        <v>6160800</v>
      </c>
      <c r="H83" s="17">
        <v>14496000</v>
      </c>
      <c r="I83" s="16">
        <v>21071000</v>
      </c>
      <c r="J83" s="11"/>
      <c r="K83" s="18">
        <v>0.22856399999999999</v>
      </c>
      <c r="L83" s="17">
        <v>1.451972</v>
      </c>
      <c r="M83" s="16">
        <v>2.0680559999999999</v>
      </c>
      <c r="O83" s="7"/>
      <c r="Q83" t="s">
        <v>12</v>
      </c>
      <c r="X83" t="s">
        <v>12</v>
      </c>
      <c r="AB83" s="10"/>
    </row>
    <row r="84" spans="4:28" x14ac:dyDescent="0.35">
      <c r="D84" s="111"/>
      <c r="E84" s="15" t="s">
        <v>2</v>
      </c>
      <c r="F84" s="15" t="s">
        <v>11</v>
      </c>
      <c r="G84" s="18">
        <v>8836100</v>
      </c>
      <c r="H84" s="17">
        <v>16850000</v>
      </c>
      <c r="I84" s="16">
        <v>21217000</v>
      </c>
      <c r="J84" s="11"/>
      <c r="K84" s="18">
        <v>0.48226400000000003</v>
      </c>
      <c r="L84" s="17">
        <v>1.657502</v>
      </c>
      <c r="M84" s="16">
        <v>2.2459180000000001</v>
      </c>
      <c r="O84" s="7"/>
      <c r="Q84" s="9">
        <v>0.1</v>
      </c>
      <c r="R84" s="9">
        <v>0.3</v>
      </c>
      <c r="S84" s="9">
        <v>0.5</v>
      </c>
      <c r="T84" s="9">
        <v>0.7</v>
      </c>
      <c r="U84" s="9">
        <v>0.9</v>
      </c>
      <c r="X84" s="9">
        <v>0.1</v>
      </c>
      <c r="Y84" s="9">
        <v>0.3</v>
      </c>
      <c r="Z84" s="9">
        <v>0.5</v>
      </c>
      <c r="AA84" s="9">
        <v>0.7</v>
      </c>
      <c r="AB84" s="8">
        <v>0.9</v>
      </c>
    </row>
    <row r="85" spans="4:28" x14ac:dyDescent="0.35">
      <c r="D85" s="111"/>
      <c r="E85" s="15" t="s">
        <v>1</v>
      </c>
      <c r="F85" s="15" t="s">
        <v>10</v>
      </c>
      <c r="G85" s="18">
        <v>7646000</v>
      </c>
      <c r="H85" s="17">
        <v>9564800</v>
      </c>
      <c r="I85" s="16">
        <v>13525000</v>
      </c>
      <c r="J85" s="11"/>
      <c r="K85" s="18">
        <v>0.45113500000000001</v>
      </c>
      <c r="L85" s="17">
        <v>1.0214639999999999</v>
      </c>
      <c r="M85" s="16">
        <v>1.9438489999999999</v>
      </c>
      <c r="O85" s="7"/>
      <c r="P85" t="s">
        <v>7</v>
      </c>
      <c r="Q85" s="6">
        <f t="shared" ref="Q85:U92" si="5">(Q52/$Q52)</f>
        <v>1</v>
      </c>
      <c r="R85" s="6">
        <f t="shared" si="5"/>
        <v>1.0283174287401697</v>
      </c>
      <c r="S85" s="6">
        <f t="shared" si="5"/>
        <v>1.0561064312579651</v>
      </c>
      <c r="T85" s="6">
        <f t="shared" si="5"/>
        <v>1.0875944173323802</v>
      </c>
      <c r="U85" s="6">
        <f t="shared" si="5"/>
        <v>1.1157253426999472</v>
      </c>
      <c r="W85" t="s">
        <v>7</v>
      </c>
      <c r="X85" s="6">
        <f t="shared" ref="X85:AB92" si="6">(X52/$X52)</f>
        <v>1</v>
      </c>
      <c r="Y85" s="6">
        <f t="shared" si="6"/>
        <v>1.0040052357599996</v>
      </c>
      <c r="Z85" s="6">
        <f t="shared" si="6"/>
        <v>0.99620789425534184</v>
      </c>
      <c r="AA85" s="6">
        <f t="shared" si="6"/>
        <v>0.99605307339514104</v>
      </c>
      <c r="AB85" s="5">
        <f t="shared" si="6"/>
        <v>1.0006695499538554</v>
      </c>
    </row>
    <row r="86" spans="4:28" x14ac:dyDescent="0.35">
      <c r="D86" s="111"/>
      <c r="E86" s="15" t="s">
        <v>0</v>
      </c>
      <c r="F86" s="15" t="s">
        <v>9</v>
      </c>
      <c r="G86" s="14">
        <v>4024600</v>
      </c>
      <c r="H86" s="13">
        <v>6232600</v>
      </c>
      <c r="I86" s="12">
        <v>11902000</v>
      </c>
      <c r="J86" s="11"/>
      <c r="K86" s="14">
        <v>0.19226799999999999</v>
      </c>
      <c r="L86" s="13">
        <v>0.98321199999999997</v>
      </c>
      <c r="M86" s="12">
        <v>1.9912719999999999</v>
      </c>
      <c r="O86" s="7"/>
      <c r="P86" t="s">
        <v>6</v>
      </c>
      <c r="Q86" s="6">
        <f t="shared" si="5"/>
        <v>1</v>
      </c>
      <c r="R86" s="6">
        <f t="shared" si="5"/>
        <v>1.0800915331807779</v>
      </c>
      <c r="S86" s="6">
        <f t="shared" si="5"/>
        <v>1.1575839760431674</v>
      </c>
      <c r="T86" s="6">
        <f t="shared" si="5"/>
        <v>1.2353589287227731</v>
      </c>
      <c r="U86" s="6">
        <f t="shared" si="5"/>
        <v>1.3140379128174704</v>
      </c>
      <c r="W86" t="s">
        <v>6</v>
      </c>
      <c r="X86" s="6">
        <f t="shared" si="6"/>
        <v>1</v>
      </c>
      <c r="Y86" s="6">
        <f t="shared" si="6"/>
        <v>0.99167206636853222</v>
      </c>
      <c r="Z86" s="6">
        <f t="shared" si="6"/>
        <v>0.99708017760593148</v>
      </c>
      <c r="AA86" s="6">
        <f t="shared" si="6"/>
        <v>1.0018788306901349</v>
      </c>
      <c r="AB86" s="5">
        <f t="shared" si="6"/>
        <v>1.0011087092765107</v>
      </c>
    </row>
    <row r="87" spans="4:28" x14ac:dyDescent="0.35">
      <c r="G87" s="11"/>
      <c r="H87" s="11"/>
      <c r="I87" s="11"/>
      <c r="J87" s="11"/>
      <c r="K87" s="11"/>
      <c r="L87" s="11"/>
      <c r="M87" s="11"/>
      <c r="O87" s="7"/>
      <c r="P87" t="s">
        <v>5</v>
      </c>
      <c r="Q87" s="6">
        <f t="shared" si="5"/>
        <v>1</v>
      </c>
      <c r="R87" s="6">
        <f t="shared" si="5"/>
        <v>1.0815776445349028</v>
      </c>
      <c r="S87" s="6">
        <f t="shared" si="5"/>
        <v>1.1625776995434292</v>
      </c>
      <c r="T87" s="6">
        <f t="shared" si="5"/>
        <v>1.2420650200781118</v>
      </c>
      <c r="U87" s="6">
        <f t="shared" si="5"/>
        <v>1.327685791297651</v>
      </c>
      <c r="W87" t="s">
        <v>5</v>
      </c>
      <c r="X87" s="6">
        <f t="shared" si="6"/>
        <v>1</v>
      </c>
      <c r="Y87" s="6">
        <f t="shared" si="6"/>
        <v>1.0108747590694578</v>
      </c>
      <c r="Z87" s="6">
        <f t="shared" si="6"/>
        <v>1.0196824817322303</v>
      </c>
      <c r="AA87" s="6">
        <f t="shared" si="6"/>
        <v>1.0100613668211127</v>
      </c>
      <c r="AB87" s="5">
        <f t="shared" si="6"/>
        <v>1.0045152665403179</v>
      </c>
    </row>
    <row r="88" spans="4:28" x14ac:dyDescent="0.35">
      <c r="O88" s="7"/>
      <c r="P88" t="s">
        <v>4</v>
      </c>
      <c r="Q88" s="6">
        <f t="shared" si="5"/>
        <v>1</v>
      </c>
      <c r="R88" s="6">
        <f t="shared" si="5"/>
        <v>1.0383836679601821</v>
      </c>
      <c r="S88" s="6">
        <f t="shared" si="5"/>
        <v>1.0797199257634553</v>
      </c>
      <c r="T88" s="6">
        <f t="shared" si="5"/>
        <v>1.1189471908216635</v>
      </c>
      <c r="U88" s="6">
        <f t="shared" si="5"/>
        <v>1.1604521680445419</v>
      </c>
      <c r="W88" t="s">
        <v>4</v>
      </c>
      <c r="X88" s="6">
        <f t="shared" si="6"/>
        <v>1</v>
      </c>
      <c r="Y88" s="6">
        <f t="shared" si="6"/>
        <v>0.99837492351173207</v>
      </c>
      <c r="Z88" s="6">
        <f t="shared" si="6"/>
        <v>0.99680903566899282</v>
      </c>
      <c r="AA88" s="6">
        <f t="shared" si="6"/>
        <v>1.0011245842650469</v>
      </c>
      <c r="AB88" s="5">
        <f t="shared" si="6"/>
        <v>0.99819648715388798</v>
      </c>
    </row>
    <row r="89" spans="4:28" x14ac:dyDescent="0.35">
      <c r="O89" s="7"/>
      <c r="P89" t="s">
        <v>3</v>
      </c>
      <c r="Q89" s="6">
        <f t="shared" si="5"/>
        <v>1</v>
      </c>
      <c r="R89" s="6">
        <f t="shared" si="5"/>
        <v>1.0122454894572857</v>
      </c>
      <c r="S89" s="6">
        <f t="shared" si="5"/>
        <v>1.0240562278095791</v>
      </c>
      <c r="T89" s="6">
        <f t="shared" si="5"/>
        <v>1.0375335120643432</v>
      </c>
      <c r="U89" s="6">
        <f t="shared" si="5"/>
        <v>1.0503586696616187</v>
      </c>
      <c r="W89" t="s">
        <v>3</v>
      </c>
      <c r="X89" s="6">
        <f t="shared" si="6"/>
        <v>1</v>
      </c>
      <c r="Y89" s="6">
        <f t="shared" si="6"/>
        <v>0.99821817296658188</v>
      </c>
      <c r="Z89" s="6">
        <f t="shared" si="6"/>
        <v>1.0023083075425112</v>
      </c>
      <c r="AA89" s="6">
        <f t="shared" si="6"/>
        <v>1.0042104531070697</v>
      </c>
      <c r="AB89" s="5">
        <f t="shared" si="6"/>
        <v>1.0098216086518066</v>
      </c>
    </row>
    <row r="90" spans="4:28" x14ac:dyDescent="0.35">
      <c r="O90" s="7"/>
      <c r="P90" t="s">
        <v>2</v>
      </c>
      <c r="Q90" s="6">
        <f t="shared" si="5"/>
        <v>1</v>
      </c>
      <c r="R90" s="6">
        <f t="shared" si="5"/>
        <v>1.0134890401548742</v>
      </c>
      <c r="S90" s="6">
        <f t="shared" si="5"/>
        <v>1.0255417473302944</v>
      </c>
      <c r="T90" s="6">
        <f t="shared" si="5"/>
        <v>1.0388434397052395</v>
      </c>
      <c r="U90" s="6">
        <f t="shared" si="5"/>
        <v>1.0522700306001376</v>
      </c>
      <c r="W90" t="s">
        <v>2</v>
      </c>
      <c r="X90" s="6">
        <f t="shared" si="6"/>
        <v>1</v>
      </c>
      <c r="Y90" s="6">
        <f t="shared" si="6"/>
        <v>1.0017384956322719</v>
      </c>
      <c r="Z90" s="6">
        <f t="shared" si="6"/>
        <v>0.99774576680550819</v>
      </c>
      <c r="AA90" s="6">
        <f t="shared" si="6"/>
        <v>1.0044691202134621</v>
      </c>
      <c r="AB90" s="5">
        <f t="shared" si="6"/>
        <v>1.0033286864491167</v>
      </c>
    </row>
    <row r="91" spans="4:28" x14ac:dyDescent="0.35">
      <c r="O91" s="7"/>
      <c r="P91" t="s">
        <v>1</v>
      </c>
      <c r="Q91" s="6">
        <f t="shared" si="5"/>
        <v>1</v>
      </c>
      <c r="R91" s="6">
        <f t="shared" si="5"/>
        <v>1.0202959543850123</v>
      </c>
      <c r="S91" s="6">
        <f t="shared" si="5"/>
        <v>1.0399470540320392</v>
      </c>
      <c r="T91" s="6">
        <f t="shared" si="5"/>
        <v>1.0603108878631553</v>
      </c>
      <c r="U91" s="6">
        <f t="shared" si="5"/>
        <v>1.0820888768214321</v>
      </c>
      <c r="W91" t="s">
        <v>1</v>
      </c>
      <c r="X91" s="6">
        <f t="shared" si="6"/>
        <v>1</v>
      </c>
      <c r="Y91" s="6">
        <f t="shared" si="6"/>
        <v>0.99006817992042107</v>
      </c>
      <c r="Z91" s="6">
        <f t="shared" si="6"/>
        <v>1.0078908888245905</v>
      </c>
      <c r="AA91" s="6">
        <f t="shared" si="6"/>
        <v>1.0001330197820806</v>
      </c>
      <c r="AB91" s="5">
        <f t="shared" si="6"/>
        <v>0.9917877276143241</v>
      </c>
    </row>
    <row r="92" spans="4:28" x14ac:dyDescent="0.35">
      <c r="O92" s="7"/>
      <c r="P92" t="s">
        <v>0</v>
      </c>
      <c r="Q92" s="6">
        <f t="shared" si="5"/>
        <v>1</v>
      </c>
      <c r="R92" s="6">
        <f t="shared" si="5"/>
        <v>1.0154085310647603</v>
      </c>
      <c r="S92" s="6">
        <f t="shared" si="5"/>
        <v>1.0316028630485659</v>
      </c>
      <c r="T92" s="6">
        <f t="shared" si="5"/>
        <v>1.0479167734330959</v>
      </c>
      <c r="U92" s="6">
        <f t="shared" si="5"/>
        <v>1.0646919147918481</v>
      </c>
      <c r="W92" t="s">
        <v>0</v>
      </c>
      <c r="X92" s="6">
        <f t="shared" si="6"/>
        <v>1</v>
      </c>
      <c r="Y92" s="6">
        <f t="shared" si="6"/>
        <v>1.002822772822016</v>
      </c>
      <c r="Z92" s="6">
        <f t="shared" si="6"/>
        <v>0.99594379818401613</v>
      </c>
      <c r="AA92" s="6">
        <f t="shared" si="6"/>
        <v>1.0025497002337993</v>
      </c>
      <c r="AB92" s="5">
        <f t="shared" si="6"/>
        <v>1.0055739535797055</v>
      </c>
    </row>
    <row r="93" spans="4:28" x14ac:dyDescent="0.35">
      <c r="O93" s="7"/>
      <c r="AB93" s="10"/>
    </row>
    <row r="94" spans="4:28" x14ac:dyDescent="0.35">
      <c r="O94" s="7"/>
      <c r="Q94" t="s">
        <v>8</v>
      </c>
      <c r="X94" t="s">
        <v>8</v>
      </c>
      <c r="AB94" s="10"/>
    </row>
    <row r="95" spans="4:28" x14ac:dyDescent="0.35">
      <c r="O95" s="7"/>
      <c r="Q95" s="9">
        <v>0.1</v>
      </c>
      <c r="R95" s="9">
        <v>0.3</v>
      </c>
      <c r="S95" s="9">
        <v>0.5</v>
      </c>
      <c r="T95" s="9">
        <v>0.7</v>
      </c>
      <c r="U95" s="9">
        <v>0.9</v>
      </c>
      <c r="X95" s="9">
        <v>0.1</v>
      </c>
      <c r="Y95" s="9">
        <v>0.3</v>
      </c>
      <c r="Z95" s="9">
        <v>0.5</v>
      </c>
      <c r="AA95" s="9">
        <v>0.7</v>
      </c>
      <c r="AB95" s="8">
        <v>0.9</v>
      </c>
    </row>
    <row r="96" spans="4:28" x14ac:dyDescent="0.35">
      <c r="O96" s="7"/>
      <c r="P96" t="s">
        <v>7</v>
      </c>
      <c r="Q96" s="6">
        <f t="shared" ref="Q96:U103" si="7">(Q63/$Q63)</f>
        <v>1</v>
      </c>
      <c r="R96" s="6">
        <f t="shared" si="7"/>
        <v>1.0271579018658359</v>
      </c>
      <c r="S96" s="6">
        <f t="shared" si="7"/>
        <v>1.0548914699806984</v>
      </c>
      <c r="T96" s="6">
        <f t="shared" si="7"/>
        <v>1.0822694795299854</v>
      </c>
      <c r="U96" s="6">
        <f t="shared" si="7"/>
        <v>1.1104263316514849</v>
      </c>
      <c r="W96" t="s">
        <v>7</v>
      </c>
      <c r="X96" s="6">
        <f t="shared" ref="X96:AB103" si="8">(X63/$X63)</f>
        <v>1</v>
      </c>
      <c r="Y96" s="6">
        <f t="shared" si="8"/>
        <v>1.0003281131689963</v>
      </c>
      <c r="Z96" s="6">
        <f t="shared" si="8"/>
        <v>1.0013503118877924</v>
      </c>
      <c r="AA96" s="6">
        <f t="shared" si="8"/>
        <v>0.99822542456401797</v>
      </c>
      <c r="AB96" s="5">
        <f t="shared" si="8"/>
        <v>0.99447495883561887</v>
      </c>
    </row>
    <row r="97" spans="15:52" x14ac:dyDescent="0.35">
      <c r="O97" s="7"/>
      <c r="P97" t="s">
        <v>6</v>
      </c>
      <c r="Q97" s="6">
        <f t="shared" si="7"/>
        <v>1</v>
      </c>
      <c r="R97" s="6">
        <f t="shared" si="7"/>
        <v>1.0308955101370763</v>
      </c>
      <c r="S97" s="6">
        <f t="shared" si="7"/>
        <v>1.0635639825987031</v>
      </c>
      <c r="T97" s="6">
        <f t="shared" si="7"/>
        <v>1.096807026184027</v>
      </c>
      <c r="U97" s="6">
        <f t="shared" si="7"/>
        <v>1.128490519576459</v>
      </c>
      <c r="W97" t="s">
        <v>6</v>
      </c>
      <c r="X97" s="6">
        <f t="shared" si="8"/>
        <v>1</v>
      </c>
      <c r="Y97" s="6">
        <f t="shared" si="8"/>
        <v>1.0009022238012251</v>
      </c>
      <c r="Z97" s="6">
        <f t="shared" si="8"/>
        <v>1.0005629876519646</v>
      </c>
      <c r="AA97" s="6">
        <f t="shared" si="8"/>
        <v>0.99944262618502078</v>
      </c>
      <c r="AB97" s="5">
        <f t="shared" si="8"/>
        <v>1.0019399816668124</v>
      </c>
    </row>
    <row r="98" spans="15:52" x14ac:dyDescent="0.35">
      <c r="O98" s="7"/>
      <c r="P98" t="s">
        <v>5</v>
      </c>
      <c r="Q98" s="6">
        <f t="shared" si="7"/>
        <v>1</v>
      </c>
      <c r="R98" s="6">
        <f t="shared" si="7"/>
        <v>1.0264108797056697</v>
      </c>
      <c r="S98" s="6">
        <f t="shared" si="7"/>
        <v>1.0533309243807896</v>
      </c>
      <c r="T98" s="6">
        <f t="shared" si="7"/>
        <v>1.0806451612903225</v>
      </c>
      <c r="U98" s="6">
        <f t="shared" si="7"/>
        <v>1.1072202877603312</v>
      </c>
      <c r="W98" t="s">
        <v>5</v>
      </c>
      <c r="X98" s="6">
        <f t="shared" si="8"/>
        <v>1</v>
      </c>
      <c r="Y98" s="6">
        <f t="shared" si="8"/>
        <v>0.99826271416294798</v>
      </c>
      <c r="Z98" s="6">
        <f t="shared" si="8"/>
        <v>0.99977873516454963</v>
      </c>
      <c r="AA98" s="6">
        <f t="shared" si="8"/>
        <v>1.0013975372510058</v>
      </c>
      <c r="AB98" s="5">
        <f t="shared" si="8"/>
        <v>0.99597726254000618</v>
      </c>
    </row>
    <row r="99" spans="15:52" x14ac:dyDescent="0.35">
      <c r="O99" s="7"/>
      <c r="P99" t="s">
        <v>4</v>
      </c>
      <c r="Q99" s="6">
        <f t="shared" si="7"/>
        <v>1</v>
      </c>
      <c r="R99" s="6">
        <f t="shared" si="7"/>
        <v>1.0224340002367704</v>
      </c>
      <c r="S99" s="6">
        <f t="shared" si="7"/>
        <v>1.0464070084053509</v>
      </c>
      <c r="T99" s="6">
        <f t="shared" si="7"/>
        <v>1.0691369717059309</v>
      </c>
      <c r="U99" s="6">
        <f t="shared" si="7"/>
        <v>1.0923996685213684</v>
      </c>
      <c r="W99" t="s">
        <v>4</v>
      </c>
      <c r="X99" s="6">
        <f t="shared" si="8"/>
        <v>1</v>
      </c>
      <c r="Y99" s="6">
        <f t="shared" si="8"/>
        <v>1.0048435975170662</v>
      </c>
      <c r="Z99" s="6">
        <f t="shared" si="8"/>
        <v>1.003448187251508</v>
      </c>
      <c r="AA99" s="6">
        <f t="shared" si="8"/>
        <v>1.0036424092370781</v>
      </c>
      <c r="AB99" s="5">
        <f t="shared" si="8"/>
        <v>1.0027214982224206</v>
      </c>
    </row>
    <row r="100" spans="15:52" x14ac:dyDescent="0.35">
      <c r="O100" s="7"/>
      <c r="P100" t="s">
        <v>3</v>
      </c>
      <c r="Q100" s="6">
        <f t="shared" si="7"/>
        <v>1</v>
      </c>
      <c r="R100" s="6">
        <f t="shared" si="7"/>
        <v>1.0200442000308372</v>
      </c>
      <c r="S100" s="6">
        <f t="shared" si="7"/>
        <v>1.041167703140258</v>
      </c>
      <c r="T100" s="6">
        <f t="shared" si="7"/>
        <v>1.0612119031710954</v>
      </c>
      <c r="U100" s="6">
        <f t="shared" si="7"/>
        <v>1.0829521508968496</v>
      </c>
      <c r="W100" t="s">
        <v>3</v>
      </c>
      <c r="X100" s="6">
        <f t="shared" si="8"/>
        <v>1</v>
      </c>
      <c r="Y100" s="6">
        <f t="shared" si="8"/>
        <v>0.99928215326710479</v>
      </c>
      <c r="Z100" s="6">
        <f t="shared" si="8"/>
        <v>1.0046552750762345</v>
      </c>
      <c r="AA100" s="6">
        <f t="shared" si="8"/>
        <v>1.006191428071221</v>
      </c>
      <c r="AB100" s="5">
        <f t="shared" si="8"/>
        <v>1.0085239422855128</v>
      </c>
    </row>
    <row r="101" spans="15:52" x14ac:dyDescent="0.35">
      <c r="O101" s="7"/>
      <c r="P101" t="s">
        <v>2</v>
      </c>
      <c r="Q101" s="6">
        <f t="shared" si="7"/>
        <v>1</v>
      </c>
      <c r="R101" s="6">
        <f t="shared" si="7"/>
        <v>1.0147736378205126</v>
      </c>
      <c r="S101" s="6">
        <f t="shared" si="7"/>
        <v>1.0298477564102562</v>
      </c>
      <c r="T101" s="6">
        <f t="shared" si="7"/>
        <v>1.0457732371794872</v>
      </c>
      <c r="U101" s="6">
        <f t="shared" si="7"/>
        <v>1.0625500801282051</v>
      </c>
      <c r="W101" t="s">
        <v>2</v>
      </c>
      <c r="X101" s="6">
        <f t="shared" si="8"/>
        <v>1</v>
      </c>
      <c r="Y101" s="6">
        <f t="shared" si="8"/>
        <v>1.0002090601673375</v>
      </c>
      <c r="Z101" s="6">
        <f t="shared" si="8"/>
        <v>0.99698024202734759</v>
      </c>
      <c r="AA101" s="6">
        <f t="shared" si="8"/>
        <v>0.99817876431146402</v>
      </c>
      <c r="AB101" s="5">
        <f t="shared" si="8"/>
        <v>1.0032734891159167</v>
      </c>
      <c r="AZ101">
        <v>1</v>
      </c>
    </row>
    <row r="102" spans="15:52" x14ac:dyDescent="0.35">
      <c r="O102" s="7"/>
      <c r="P102" t="s">
        <v>1</v>
      </c>
      <c r="Q102" s="6">
        <f t="shared" si="7"/>
        <v>1</v>
      </c>
      <c r="R102" s="6">
        <f t="shared" si="7"/>
        <v>1.0081986054708452</v>
      </c>
      <c r="S102" s="6">
        <f t="shared" si="7"/>
        <v>1.0178530380813728</v>
      </c>
      <c r="T102" s="6">
        <f t="shared" si="7"/>
        <v>1.0268944908436133</v>
      </c>
      <c r="U102" s="6">
        <f t="shared" si="7"/>
        <v>1.0363190560110336</v>
      </c>
      <c r="W102" t="s">
        <v>1</v>
      </c>
      <c r="X102" s="6">
        <f t="shared" si="8"/>
        <v>1</v>
      </c>
      <c r="Y102" s="6">
        <f t="shared" si="8"/>
        <v>1.0111837168390392</v>
      </c>
      <c r="Z102" s="6">
        <f t="shared" si="8"/>
        <v>1.0104048877597218</v>
      </c>
      <c r="AA102" s="6">
        <f t="shared" si="8"/>
        <v>1.0041106877882495</v>
      </c>
      <c r="AB102" s="5">
        <f t="shared" si="8"/>
        <v>1.0045959701409231</v>
      </c>
    </row>
    <row r="103" spans="15:52" ht="15" thickBot="1" x14ac:dyDescent="0.4">
      <c r="O103" s="4"/>
      <c r="P103" s="3" t="s">
        <v>0</v>
      </c>
      <c r="Q103" s="2">
        <f t="shared" si="7"/>
        <v>1</v>
      </c>
      <c r="R103" s="2">
        <f t="shared" si="7"/>
        <v>1.012231608588525</v>
      </c>
      <c r="S103" s="2">
        <f t="shared" si="7"/>
        <v>1.0249032030975009</v>
      </c>
      <c r="T103" s="2">
        <f t="shared" si="7"/>
        <v>1.0360788454769447</v>
      </c>
      <c r="U103" s="2">
        <f t="shared" si="7"/>
        <v>1.0473424850404787</v>
      </c>
      <c r="V103" s="3"/>
      <c r="W103" s="3" t="s">
        <v>0</v>
      </c>
      <c r="X103" s="2">
        <f t="shared" si="8"/>
        <v>1</v>
      </c>
      <c r="Y103" s="2">
        <f t="shared" si="8"/>
        <v>1.0042993009737067</v>
      </c>
      <c r="Z103" s="2">
        <f t="shared" si="8"/>
        <v>1.00437275029996</v>
      </c>
      <c r="AA103" s="2">
        <f t="shared" si="8"/>
        <v>0.99941944847605224</v>
      </c>
      <c r="AB103" s="1">
        <f t="shared" si="8"/>
        <v>1.0017642930628117</v>
      </c>
    </row>
  </sheetData>
  <mergeCells count="26">
    <mergeCell ref="K2:M3"/>
    <mergeCell ref="K4:M5"/>
    <mergeCell ref="D2:I3"/>
    <mergeCell ref="D4:I5"/>
    <mergeCell ref="D79:D86"/>
    <mergeCell ref="D7:D14"/>
    <mergeCell ref="D15:D22"/>
    <mergeCell ref="D23:D30"/>
    <mergeCell ref="D31:D38"/>
    <mergeCell ref="D39:D46"/>
    <mergeCell ref="D47:D54"/>
    <mergeCell ref="D55:D62"/>
    <mergeCell ref="D63:D70"/>
    <mergeCell ref="D71:D78"/>
    <mergeCell ref="Q6:U6"/>
    <mergeCell ref="Q17:U17"/>
    <mergeCell ref="Q28:U28"/>
    <mergeCell ref="Q61:U61"/>
    <mergeCell ref="X61:AB61"/>
    <mergeCell ref="X6:AB6"/>
    <mergeCell ref="X17:AB17"/>
    <mergeCell ref="X28:AB28"/>
    <mergeCell ref="Q39:U39"/>
    <mergeCell ref="X39:AB39"/>
    <mergeCell ref="Q50:U50"/>
    <mergeCell ref="X50:AB50"/>
  </mergeCells>
  <pageMargins left="0.7" right="0.7" top="0.75" bottom="0.75" header="0.3" footer="0.3"/>
  <pageSetup paperSize="9" orientation="portrait" horizontalDpi="300" verticalDpi="3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107CAC-5444-4051-AA3C-E7288431A22F}">
  <dimension ref="A1:AA34"/>
  <sheetViews>
    <sheetView workbookViewId="0">
      <selection activeCell="I56" sqref="I56"/>
    </sheetView>
  </sheetViews>
  <sheetFormatPr defaultRowHeight="14.5" x14ac:dyDescent="0.35"/>
  <cols>
    <col min="1" max="1" width="21.81640625" bestFit="1" customWidth="1"/>
  </cols>
  <sheetData>
    <row r="1" spans="1:27" x14ac:dyDescent="0.35">
      <c r="A1" t="s">
        <v>7</v>
      </c>
      <c r="B1" s="17">
        <v>87.384953999999993</v>
      </c>
      <c r="C1" s="17"/>
      <c r="U1" s="17"/>
    </row>
    <row r="2" spans="1:27" x14ac:dyDescent="0.35">
      <c r="A2" t="s">
        <v>6</v>
      </c>
      <c r="B2" s="17">
        <v>88.831986000000001</v>
      </c>
      <c r="C2" s="17"/>
      <c r="D2" t="s">
        <v>54</v>
      </c>
      <c r="E2" t="s">
        <v>53</v>
      </c>
      <c r="F2">
        <v>0.3</v>
      </c>
      <c r="G2">
        <v>0.5</v>
      </c>
      <c r="H2">
        <v>0.7</v>
      </c>
      <c r="I2">
        <v>0.9</v>
      </c>
      <c r="U2" s="17"/>
      <c r="V2" t="s">
        <v>54</v>
      </c>
      <c r="W2" t="s">
        <v>53</v>
      </c>
      <c r="X2">
        <v>0.3</v>
      </c>
      <c r="Y2">
        <v>0.5</v>
      </c>
      <c r="Z2">
        <v>0.7</v>
      </c>
      <c r="AA2">
        <v>0.9</v>
      </c>
    </row>
    <row r="3" spans="1:27" x14ac:dyDescent="0.35">
      <c r="A3" t="s">
        <v>5</v>
      </c>
      <c r="B3" s="17">
        <v>84.222882999999996</v>
      </c>
      <c r="C3" s="84" t="s">
        <v>0</v>
      </c>
      <c r="D3" s="17">
        <v>5538900</v>
      </c>
      <c r="E3" s="88">
        <v>6153400</v>
      </c>
      <c r="F3" s="17">
        <v>6772900</v>
      </c>
      <c r="G3" s="17">
        <v>8011400</v>
      </c>
      <c r="H3" s="17">
        <v>9261000</v>
      </c>
      <c r="I3" s="17">
        <v>10508000</v>
      </c>
      <c r="U3" s="84" t="s">
        <v>0</v>
      </c>
      <c r="V3" s="17">
        <v>85.542143999999993</v>
      </c>
      <c r="W3" s="17">
        <v>85.406062000000006</v>
      </c>
      <c r="X3" s="17">
        <v>85.410218</v>
      </c>
      <c r="Y3" s="17">
        <v>86.065692999999996</v>
      </c>
      <c r="Z3" s="17">
        <v>85.014438999999996</v>
      </c>
      <c r="AA3" s="17">
        <v>87.384953999999993</v>
      </c>
    </row>
    <row r="4" spans="1:27" x14ac:dyDescent="0.35">
      <c r="A4" t="s">
        <v>4</v>
      </c>
      <c r="B4" s="17">
        <v>84.750586999999996</v>
      </c>
      <c r="C4" s="83" t="s">
        <v>6</v>
      </c>
      <c r="D4" s="17">
        <v>6391000</v>
      </c>
      <c r="E4" s="87">
        <v>7033000</v>
      </c>
      <c r="F4" s="17">
        <v>7657700</v>
      </c>
      <c r="G4" s="17">
        <v>8927100</v>
      </c>
      <c r="H4" s="17">
        <v>10210000</v>
      </c>
      <c r="I4" s="17">
        <v>11483000</v>
      </c>
      <c r="U4" s="83" t="s">
        <v>6</v>
      </c>
      <c r="V4" s="17">
        <v>84.882513000000003</v>
      </c>
      <c r="W4" s="17">
        <v>86.461471000000003</v>
      </c>
      <c r="X4" s="17">
        <v>85.012361999999996</v>
      </c>
      <c r="Y4" s="17">
        <v>85.278291999999993</v>
      </c>
      <c r="Z4" s="17">
        <v>84.354808000000006</v>
      </c>
      <c r="AA4" s="17">
        <v>88.831986000000001</v>
      </c>
    </row>
    <row r="5" spans="1:27" x14ac:dyDescent="0.35">
      <c r="A5" t="s">
        <v>3</v>
      </c>
      <c r="B5" s="17">
        <v>85.805995999999993</v>
      </c>
      <c r="C5" s="84" t="s">
        <v>5</v>
      </c>
      <c r="D5" s="17">
        <v>10077000</v>
      </c>
      <c r="E5" s="88">
        <v>10765000</v>
      </c>
      <c r="F5" s="17">
        <v>11444000</v>
      </c>
      <c r="G5" s="17">
        <v>12817000</v>
      </c>
      <c r="H5" s="17">
        <v>14186000</v>
      </c>
      <c r="I5" s="17">
        <v>15577000</v>
      </c>
      <c r="U5" s="84" t="s">
        <v>5</v>
      </c>
      <c r="V5" s="17">
        <v>84.484657999999996</v>
      </c>
      <c r="W5" s="17">
        <v>85.018595000000005</v>
      </c>
      <c r="X5" s="17">
        <v>84.090957000000003</v>
      </c>
      <c r="Y5" s="17">
        <v>85.935845</v>
      </c>
      <c r="Z5" s="17">
        <v>86.065692999999996</v>
      </c>
      <c r="AA5" s="17">
        <v>84.222882999999996</v>
      </c>
    </row>
    <row r="6" spans="1:27" x14ac:dyDescent="0.35">
      <c r="A6" t="s">
        <v>2</v>
      </c>
      <c r="B6" s="17">
        <v>85.696263000000002</v>
      </c>
      <c r="C6" s="83" t="s">
        <v>4</v>
      </c>
      <c r="D6" s="17">
        <v>14015000</v>
      </c>
      <c r="E6" s="87">
        <v>14765000</v>
      </c>
      <c r="F6" s="17">
        <v>15498000</v>
      </c>
      <c r="G6" s="17">
        <v>16961000</v>
      </c>
      <c r="H6" s="17">
        <v>18436000</v>
      </c>
      <c r="I6" s="17">
        <v>19925000</v>
      </c>
      <c r="U6" s="83" t="s">
        <v>4</v>
      </c>
      <c r="V6" s="17">
        <v>83.695177999999999</v>
      </c>
      <c r="W6" s="17">
        <v>82.903621000000001</v>
      </c>
      <c r="X6" s="17">
        <v>84.882513000000003</v>
      </c>
      <c r="Y6" s="17">
        <v>83.827104000000006</v>
      </c>
      <c r="Z6" s="17">
        <v>84.220804999999999</v>
      </c>
      <c r="AA6" s="17">
        <v>84.750586999999996</v>
      </c>
    </row>
    <row r="7" spans="1:27" x14ac:dyDescent="0.35">
      <c r="A7" t="s">
        <v>1</v>
      </c>
      <c r="B7" s="17">
        <v>87.910580999999993</v>
      </c>
      <c r="C7" s="84" t="s">
        <v>3</v>
      </c>
      <c r="D7" s="17">
        <v>15679000</v>
      </c>
      <c r="E7" s="88">
        <v>16446000</v>
      </c>
      <c r="F7" s="17">
        <v>17215000</v>
      </c>
      <c r="G7" s="17">
        <v>18736000</v>
      </c>
      <c r="H7" s="17">
        <v>20256000</v>
      </c>
      <c r="I7" s="17">
        <v>21805000</v>
      </c>
      <c r="U7" s="84" t="s">
        <v>3</v>
      </c>
      <c r="V7" s="17">
        <v>86.463549</v>
      </c>
      <c r="W7" s="17">
        <v>85.414372999999998</v>
      </c>
      <c r="X7" s="17">
        <v>86.463549</v>
      </c>
      <c r="Y7" s="17">
        <v>86.461471000000003</v>
      </c>
      <c r="Z7" s="17">
        <v>87.384953999999993</v>
      </c>
      <c r="AA7" s="17">
        <v>85.805995999999993</v>
      </c>
    </row>
    <row r="8" spans="1:27" x14ac:dyDescent="0.35">
      <c r="A8" t="s">
        <v>0</v>
      </c>
      <c r="B8" s="17">
        <v>87.107654999999994</v>
      </c>
      <c r="C8" s="83" t="s">
        <v>2</v>
      </c>
      <c r="D8" s="17">
        <v>14702000</v>
      </c>
      <c r="E8" s="87">
        <v>15438000</v>
      </c>
      <c r="F8" s="17">
        <v>16169000</v>
      </c>
      <c r="G8" s="17">
        <v>17619000</v>
      </c>
      <c r="H8" s="17">
        <v>19094000</v>
      </c>
      <c r="I8" s="17">
        <v>20568000</v>
      </c>
      <c r="U8" s="83" t="s">
        <v>2</v>
      </c>
      <c r="V8" s="17">
        <v>85.737590999999995</v>
      </c>
      <c r="W8" s="17">
        <v>84.632619000000005</v>
      </c>
      <c r="X8" s="17">
        <v>85.578806</v>
      </c>
      <c r="Y8" s="17">
        <v>86.290076999999997</v>
      </c>
      <c r="Z8" s="17">
        <v>85.875711999999993</v>
      </c>
      <c r="AA8" s="17">
        <v>85.696263000000002</v>
      </c>
    </row>
    <row r="9" spans="1:27" x14ac:dyDescent="0.35">
      <c r="C9" s="82" t="s">
        <v>1</v>
      </c>
      <c r="D9" s="17">
        <v>11106000</v>
      </c>
      <c r="E9" s="88">
        <v>11813000</v>
      </c>
      <c r="F9" s="17">
        <v>12512000</v>
      </c>
      <c r="G9" s="17">
        <v>13931000</v>
      </c>
      <c r="H9" s="17">
        <v>15355000</v>
      </c>
      <c r="I9" s="17">
        <v>16786000</v>
      </c>
      <c r="U9" s="82" t="s">
        <v>1</v>
      </c>
      <c r="V9" s="17">
        <v>83.963185999999993</v>
      </c>
      <c r="W9" s="17">
        <v>84.620738000000003</v>
      </c>
      <c r="X9" s="17">
        <v>86.067770999999993</v>
      </c>
      <c r="Y9" s="17">
        <v>85.144288000000003</v>
      </c>
      <c r="Z9" s="17">
        <v>86.065692999999996</v>
      </c>
      <c r="AA9" s="17">
        <v>87.910580999999993</v>
      </c>
    </row>
    <row r="10" spans="1:27" ht="15" thickBot="1" x14ac:dyDescent="0.4">
      <c r="C10" s="81" t="s">
        <v>0</v>
      </c>
      <c r="D10" s="17">
        <v>6583200</v>
      </c>
      <c r="E10" s="87">
        <v>7213400</v>
      </c>
      <c r="F10" s="17">
        <v>7853600</v>
      </c>
      <c r="G10" s="17">
        <v>9127600</v>
      </c>
      <c r="H10" s="17">
        <v>10404000</v>
      </c>
      <c r="I10" s="17">
        <v>11683000</v>
      </c>
      <c r="U10" s="81" t="s">
        <v>0</v>
      </c>
      <c r="V10" s="17">
        <v>85.218324999999993</v>
      </c>
      <c r="W10" s="17">
        <v>86.674909999999997</v>
      </c>
      <c r="X10" s="17">
        <v>85.651070000000004</v>
      </c>
      <c r="Y10" s="17">
        <v>86.969914000000003</v>
      </c>
      <c r="Z10" s="17">
        <v>87.264919000000006</v>
      </c>
      <c r="AA10" s="17">
        <v>87.107654999999994</v>
      </c>
    </row>
    <row r="16" spans="1:27" x14ac:dyDescent="0.35">
      <c r="D16" t="s">
        <v>54</v>
      </c>
      <c r="E16" t="s">
        <v>53</v>
      </c>
      <c r="F16">
        <v>0.3</v>
      </c>
      <c r="G16">
        <v>0.5</v>
      </c>
      <c r="H16">
        <v>0.7</v>
      </c>
      <c r="I16">
        <v>0.9</v>
      </c>
      <c r="L16" t="s">
        <v>55</v>
      </c>
      <c r="V16" t="s">
        <v>54</v>
      </c>
      <c r="W16" t="s">
        <v>53</v>
      </c>
      <c r="X16">
        <v>0.3</v>
      </c>
      <c r="Y16">
        <v>0.5</v>
      </c>
      <c r="Z16">
        <v>0.7</v>
      </c>
      <c r="AA16">
        <v>0.9</v>
      </c>
    </row>
    <row r="17" spans="3:27" x14ac:dyDescent="0.35">
      <c r="C17" s="84" t="s">
        <v>0</v>
      </c>
      <c r="D17" s="86">
        <f t="shared" ref="D17:I24" si="0">((D3*179)/509)/1000</f>
        <v>1947.8646365422396</v>
      </c>
      <c r="E17" s="86">
        <f t="shared" si="0"/>
        <v>2163.9658153241649</v>
      </c>
      <c r="F17" s="86">
        <f t="shared" si="0"/>
        <v>2381.8253438113952</v>
      </c>
      <c r="G17" s="86">
        <f t="shared" si="0"/>
        <v>2817.368565815324</v>
      </c>
      <c r="H17" s="86">
        <f t="shared" si="0"/>
        <v>3256.8153241650293</v>
      </c>
      <c r="I17" s="86">
        <f t="shared" si="0"/>
        <v>3695.3477406679763</v>
      </c>
      <c r="U17" s="84" t="s">
        <v>0</v>
      </c>
      <c r="V17" s="85">
        <f t="shared" ref="V17:AA24" si="1">V3</f>
        <v>85.542143999999993</v>
      </c>
      <c r="W17" s="85">
        <f t="shared" si="1"/>
        <v>85.406062000000006</v>
      </c>
      <c r="X17" s="85">
        <f t="shared" si="1"/>
        <v>85.410218</v>
      </c>
      <c r="Y17" s="85">
        <f t="shared" si="1"/>
        <v>86.065692999999996</v>
      </c>
      <c r="Z17" s="85">
        <f t="shared" si="1"/>
        <v>85.014438999999996</v>
      </c>
      <c r="AA17" s="85">
        <f t="shared" si="1"/>
        <v>87.384953999999993</v>
      </c>
    </row>
    <row r="18" spans="3:27" x14ac:dyDescent="0.35">
      <c r="C18" s="83" t="s">
        <v>6</v>
      </c>
      <c r="D18" s="86">
        <f t="shared" si="0"/>
        <v>2247.5225933202355</v>
      </c>
      <c r="E18" s="86">
        <f t="shared" si="0"/>
        <v>2473.2946954813356</v>
      </c>
      <c r="F18" s="86">
        <f t="shared" si="0"/>
        <v>2692.9829076620827</v>
      </c>
      <c r="G18" s="86">
        <f t="shared" si="0"/>
        <v>3139.3927308447937</v>
      </c>
      <c r="H18" s="86">
        <f t="shared" si="0"/>
        <v>3590.5500982318267</v>
      </c>
      <c r="I18" s="86">
        <f t="shared" si="0"/>
        <v>4038.2259332023573</v>
      </c>
      <c r="U18" s="83" t="s">
        <v>6</v>
      </c>
      <c r="V18" s="85">
        <f t="shared" si="1"/>
        <v>84.882513000000003</v>
      </c>
      <c r="W18" s="85">
        <f t="shared" si="1"/>
        <v>86.461471000000003</v>
      </c>
      <c r="X18" s="85">
        <f t="shared" si="1"/>
        <v>85.012361999999996</v>
      </c>
      <c r="Y18" s="85">
        <f t="shared" si="1"/>
        <v>85.278291999999993</v>
      </c>
      <c r="Z18" s="85">
        <f t="shared" si="1"/>
        <v>84.354808000000006</v>
      </c>
      <c r="AA18" s="85">
        <f t="shared" si="1"/>
        <v>88.831986000000001</v>
      </c>
    </row>
    <row r="19" spans="3:27" x14ac:dyDescent="0.35">
      <c r="C19" s="84" t="s">
        <v>5</v>
      </c>
      <c r="D19" s="86">
        <f t="shared" si="0"/>
        <v>3543.7779960707267</v>
      </c>
      <c r="E19" s="86">
        <f t="shared" si="0"/>
        <v>3785.7269155206291</v>
      </c>
      <c r="F19" s="86">
        <f t="shared" si="0"/>
        <v>4024.5108055009823</v>
      </c>
      <c r="G19" s="86">
        <f t="shared" si="0"/>
        <v>4507.3536345776029</v>
      </c>
      <c r="H19" s="86">
        <f t="shared" si="0"/>
        <v>4988.7897838899798</v>
      </c>
      <c r="I19" s="86">
        <f t="shared" si="0"/>
        <v>5477.9626719056969</v>
      </c>
      <c r="U19" s="84" t="s">
        <v>5</v>
      </c>
      <c r="V19" s="85">
        <f t="shared" si="1"/>
        <v>84.484657999999996</v>
      </c>
      <c r="W19" s="85">
        <f t="shared" si="1"/>
        <v>85.018595000000005</v>
      </c>
      <c r="X19" s="85">
        <f t="shared" si="1"/>
        <v>84.090957000000003</v>
      </c>
      <c r="Y19" s="85">
        <f t="shared" si="1"/>
        <v>85.935845</v>
      </c>
      <c r="Z19" s="85">
        <f t="shared" si="1"/>
        <v>86.065692999999996</v>
      </c>
      <c r="AA19" s="85">
        <f t="shared" si="1"/>
        <v>84.222882999999996</v>
      </c>
    </row>
    <row r="20" spans="3:27" x14ac:dyDescent="0.35">
      <c r="C20" s="83" t="s">
        <v>4</v>
      </c>
      <c r="D20" s="86">
        <f t="shared" si="0"/>
        <v>4928.654223968565</v>
      </c>
      <c r="E20" s="86">
        <f t="shared" si="0"/>
        <v>5192.4066797642436</v>
      </c>
      <c r="F20" s="86">
        <f t="shared" si="0"/>
        <v>5450.1807465618858</v>
      </c>
      <c r="G20" s="86">
        <f t="shared" si="0"/>
        <v>5964.6738703339879</v>
      </c>
      <c r="H20" s="86">
        <f t="shared" si="0"/>
        <v>6483.3870333988207</v>
      </c>
      <c r="I20" s="86">
        <f t="shared" si="0"/>
        <v>7007.0235756385064</v>
      </c>
      <c r="U20" s="83" t="s">
        <v>4</v>
      </c>
      <c r="V20" s="85">
        <f t="shared" si="1"/>
        <v>83.695177999999999</v>
      </c>
      <c r="W20" s="85">
        <f t="shared" si="1"/>
        <v>82.903621000000001</v>
      </c>
      <c r="X20" s="85">
        <f t="shared" si="1"/>
        <v>84.882513000000003</v>
      </c>
      <c r="Y20" s="85">
        <f t="shared" si="1"/>
        <v>83.827104000000006</v>
      </c>
      <c r="Z20" s="85">
        <f t="shared" si="1"/>
        <v>84.220804999999999</v>
      </c>
      <c r="AA20" s="85">
        <f t="shared" si="1"/>
        <v>84.750586999999996</v>
      </c>
    </row>
    <row r="21" spans="3:27" x14ac:dyDescent="0.35">
      <c r="C21" s="84" t="s">
        <v>3</v>
      </c>
      <c r="D21" s="86">
        <f t="shared" si="0"/>
        <v>5513.8330058939091</v>
      </c>
      <c r="E21" s="86">
        <f t="shared" si="0"/>
        <v>5783.563850687623</v>
      </c>
      <c r="F21" s="86">
        <f t="shared" si="0"/>
        <v>6053.9980353634583</v>
      </c>
      <c r="G21" s="86">
        <f t="shared" si="0"/>
        <v>6588.8880157170915</v>
      </c>
      <c r="H21" s="86">
        <f t="shared" si="0"/>
        <v>7123.4263261296655</v>
      </c>
      <c r="I21" s="86">
        <f t="shared" si="0"/>
        <v>7668.1630648330056</v>
      </c>
      <c r="U21" s="84" t="s">
        <v>3</v>
      </c>
      <c r="V21" s="85">
        <f t="shared" si="1"/>
        <v>86.463549</v>
      </c>
      <c r="W21" s="85">
        <f t="shared" si="1"/>
        <v>85.414372999999998</v>
      </c>
      <c r="X21" s="85">
        <f t="shared" si="1"/>
        <v>86.463549</v>
      </c>
      <c r="Y21" s="85">
        <f t="shared" si="1"/>
        <v>86.461471000000003</v>
      </c>
      <c r="Z21" s="85">
        <f t="shared" si="1"/>
        <v>87.384953999999993</v>
      </c>
      <c r="AA21" s="85">
        <f t="shared" si="1"/>
        <v>85.805995999999993</v>
      </c>
    </row>
    <row r="22" spans="3:27" x14ac:dyDescent="0.35">
      <c r="C22" s="83" t="s">
        <v>2</v>
      </c>
      <c r="D22" s="86">
        <f t="shared" si="0"/>
        <v>5170.2514734774068</v>
      </c>
      <c r="E22" s="86">
        <f t="shared" si="0"/>
        <v>5429.0805500982324</v>
      </c>
      <c r="F22" s="86">
        <f t="shared" si="0"/>
        <v>5686.1512770137524</v>
      </c>
      <c r="G22" s="86">
        <f t="shared" si="0"/>
        <v>6196.0726915520627</v>
      </c>
      <c r="H22" s="86">
        <f t="shared" si="0"/>
        <v>6714.7858546168964</v>
      </c>
      <c r="I22" s="86">
        <f t="shared" si="0"/>
        <v>7233.147347740668</v>
      </c>
      <c r="U22" s="83" t="s">
        <v>2</v>
      </c>
      <c r="V22" s="85">
        <f t="shared" si="1"/>
        <v>85.737590999999995</v>
      </c>
      <c r="W22" s="85">
        <f t="shared" si="1"/>
        <v>84.632619000000005</v>
      </c>
      <c r="X22" s="85">
        <f t="shared" si="1"/>
        <v>85.578806</v>
      </c>
      <c r="Y22" s="85">
        <f t="shared" si="1"/>
        <v>86.290076999999997</v>
      </c>
      <c r="Z22" s="85">
        <f t="shared" si="1"/>
        <v>85.875711999999993</v>
      </c>
      <c r="AA22" s="85">
        <f t="shared" si="1"/>
        <v>85.696263000000002</v>
      </c>
    </row>
    <row r="23" spans="3:27" x14ac:dyDescent="0.35">
      <c r="C23" s="82" t="s">
        <v>1</v>
      </c>
      <c r="D23" s="86">
        <f t="shared" si="0"/>
        <v>3905.6463654223971</v>
      </c>
      <c r="E23" s="86">
        <f t="shared" si="0"/>
        <v>4154.2770137524558</v>
      </c>
      <c r="F23" s="86">
        <f t="shared" si="0"/>
        <v>4400.0943025540273</v>
      </c>
      <c r="G23" s="86">
        <f t="shared" si="0"/>
        <v>4899.1139489194502</v>
      </c>
      <c r="H23" s="86">
        <f t="shared" si="0"/>
        <v>5399.8919449901769</v>
      </c>
      <c r="I23" s="86">
        <f t="shared" si="0"/>
        <v>5903.1316306483295</v>
      </c>
      <c r="U23" s="82" t="s">
        <v>1</v>
      </c>
      <c r="V23" s="85">
        <f t="shared" si="1"/>
        <v>83.963185999999993</v>
      </c>
      <c r="W23" s="85">
        <f t="shared" si="1"/>
        <v>84.620738000000003</v>
      </c>
      <c r="X23" s="85">
        <f t="shared" si="1"/>
        <v>86.067770999999993</v>
      </c>
      <c r="Y23" s="85">
        <f t="shared" si="1"/>
        <v>85.144288000000003</v>
      </c>
      <c r="Z23" s="85">
        <f t="shared" si="1"/>
        <v>86.065692999999996</v>
      </c>
      <c r="AA23" s="85">
        <f t="shared" si="1"/>
        <v>87.910580999999993</v>
      </c>
    </row>
    <row r="24" spans="3:27" ht="15" thickBot="1" x14ac:dyDescent="0.4">
      <c r="C24" s="81" t="s">
        <v>0</v>
      </c>
      <c r="D24" s="86">
        <f t="shared" si="0"/>
        <v>2315.1135559921413</v>
      </c>
      <c r="E24" s="86">
        <f t="shared" si="0"/>
        <v>2536.7359528487232</v>
      </c>
      <c r="F24" s="86">
        <f t="shared" si="0"/>
        <v>2761.8750491159135</v>
      </c>
      <c r="G24" s="86">
        <f t="shared" si="0"/>
        <v>3209.9025540275047</v>
      </c>
      <c r="H24" s="86">
        <f t="shared" si="0"/>
        <v>3658.7740667976427</v>
      </c>
      <c r="I24" s="86">
        <f t="shared" si="0"/>
        <v>4108.5599214145386</v>
      </c>
      <c r="U24" s="81" t="s">
        <v>0</v>
      </c>
      <c r="V24" s="85">
        <f t="shared" si="1"/>
        <v>85.218324999999993</v>
      </c>
      <c r="W24" s="85">
        <f t="shared" si="1"/>
        <v>86.674909999999997</v>
      </c>
      <c r="X24" s="85">
        <f t="shared" si="1"/>
        <v>85.651070000000004</v>
      </c>
      <c r="Y24" s="85">
        <f t="shared" si="1"/>
        <v>86.969914000000003</v>
      </c>
      <c r="Z24" s="85">
        <f t="shared" si="1"/>
        <v>87.264919000000006</v>
      </c>
      <c r="AA24" s="85">
        <f t="shared" si="1"/>
        <v>87.107654999999994</v>
      </c>
    </row>
    <row r="26" spans="3:27" x14ac:dyDescent="0.35">
      <c r="D26" t="s">
        <v>54</v>
      </c>
      <c r="E26" t="s">
        <v>53</v>
      </c>
      <c r="F26">
        <v>0.3</v>
      </c>
      <c r="G26">
        <v>0.5</v>
      </c>
      <c r="H26">
        <v>0.7</v>
      </c>
      <c r="I26">
        <v>0.9</v>
      </c>
      <c r="V26" t="s">
        <v>54</v>
      </c>
      <c r="W26" t="s">
        <v>53</v>
      </c>
      <c r="X26">
        <v>0.3</v>
      </c>
      <c r="Y26">
        <v>0.5</v>
      </c>
      <c r="Z26">
        <v>0.7</v>
      </c>
      <c r="AA26">
        <v>0.9</v>
      </c>
    </row>
    <row r="27" spans="3:27" x14ac:dyDescent="0.35">
      <c r="C27" s="84" t="s">
        <v>7</v>
      </c>
      <c r="D27" s="80">
        <f t="shared" ref="D27:I34" si="2">D17/$D17</f>
        <v>1</v>
      </c>
      <c r="E27" s="80">
        <f t="shared" si="2"/>
        <v>1.1109426059325858</v>
      </c>
      <c r="F27" s="80">
        <f t="shared" si="2"/>
        <v>1.2227879181787</v>
      </c>
      <c r="G27" s="80">
        <f t="shared" si="2"/>
        <v>1.4463882720395747</v>
      </c>
      <c r="H27" s="80">
        <f t="shared" si="2"/>
        <v>1.6719926339164817</v>
      </c>
      <c r="I27" s="80">
        <f t="shared" si="2"/>
        <v>1.897127588510354</v>
      </c>
      <c r="U27" s="84" t="s">
        <v>7</v>
      </c>
      <c r="V27" s="80">
        <f t="shared" ref="V27:AA34" si="3">V17/$V17</f>
        <v>1</v>
      </c>
      <c r="W27" s="80">
        <f t="shared" si="3"/>
        <v>0.99840918179464866</v>
      </c>
      <c r="X27" s="80">
        <f t="shared" si="3"/>
        <v>0.99845776603401482</v>
      </c>
      <c r="Y27" s="80">
        <f t="shared" si="3"/>
        <v>1.0061203633147189</v>
      </c>
      <c r="Z27" s="80">
        <f t="shared" si="3"/>
        <v>0.99383105244591485</v>
      </c>
      <c r="AA27" s="80">
        <f t="shared" si="3"/>
        <v>1.0215427146647154</v>
      </c>
    </row>
    <row r="28" spans="3:27" x14ac:dyDescent="0.35">
      <c r="C28" s="83" t="s">
        <v>6</v>
      </c>
      <c r="D28" s="80">
        <f t="shared" si="2"/>
        <v>1</v>
      </c>
      <c r="E28" s="80">
        <f t="shared" si="2"/>
        <v>1.1004537631043654</v>
      </c>
      <c r="F28" s="80">
        <f t="shared" si="2"/>
        <v>1.1982005945861369</v>
      </c>
      <c r="G28" s="80">
        <f t="shared" si="2"/>
        <v>1.3968236582694415</v>
      </c>
      <c r="H28" s="80">
        <f t="shared" si="2"/>
        <v>1.5975590674385856</v>
      </c>
      <c r="I28" s="80">
        <f t="shared" si="2"/>
        <v>1.7967454232514475</v>
      </c>
      <c r="U28" s="83" t="s">
        <v>6</v>
      </c>
      <c r="V28" s="80">
        <f t="shared" si="3"/>
        <v>1</v>
      </c>
      <c r="W28" s="80">
        <f t="shared" si="3"/>
        <v>1.0186016877233595</v>
      </c>
      <c r="X28" s="80">
        <f t="shared" si="3"/>
        <v>1.0015297497141724</v>
      </c>
      <c r="Y28" s="80">
        <f t="shared" si="3"/>
        <v>1.0046626682694937</v>
      </c>
      <c r="Z28" s="80">
        <f t="shared" si="3"/>
        <v>0.99378311290100474</v>
      </c>
      <c r="AA28" s="80">
        <f t="shared" si="3"/>
        <v>1.046528700204717</v>
      </c>
    </row>
    <row r="29" spans="3:27" x14ac:dyDescent="0.35">
      <c r="C29" s="84" t="s">
        <v>5</v>
      </c>
      <c r="D29" s="80">
        <f t="shared" si="2"/>
        <v>1</v>
      </c>
      <c r="E29" s="80">
        <f t="shared" si="2"/>
        <v>1.0682742879825347</v>
      </c>
      <c r="F29" s="80">
        <f t="shared" si="2"/>
        <v>1.1356554530118093</v>
      </c>
      <c r="G29" s="80">
        <f t="shared" si="2"/>
        <v>1.2719063213257915</v>
      </c>
      <c r="H29" s="80">
        <f t="shared" si="2"/>
        <v>1.4077602461049916</v>
      </c>
      <c r="I29" s="80">
        <f t="shared" si="2"/>
        <v>1.5457973603254938</v>
      </c>
      <c r="U29" s="84" t="s">
        <v>5</v>
      </c>
      <c r="V29" s="80">
        <f t="shared" si="3"/>
        <v>1</v>
      </c>
      <c r="W29" s="80">
        <f t="shared" si="3"/>
        <v>1.0063199285247744</v>
      </c>
      <c r="X29" s="80">
        <f t="shared" si="3"/>
        <v>0.9953399704831617</v>
      </c>
      <c r="Y29" s="80">
        <f t="shared" si="3"/>
        <v>1.0171769293307669</v>
      </c>
      <c r="Z29" s="80">
        <f t="shared" si="3"/>
        <v>1.0187138711030823</v>
      </c>
      <c r="AA29" s="80">
        <f t="shared" si="3"/>
        <v>0.99690150843718872</v>
      </c>
    </row>
    <row r="30" spans="3:27" x14ac:dyDescent="0.35">
      <c r="C30" s="83" t="s">
        <v>4</v>
      </c>
      <c r="D30" s="80">
        <f t="shared" si="2"/>
        <v>1</v>
      </c>
      <c r="E30" s="80">
        <f t="shared" si="2"/>
        <v>1.0535140920442385</v>
      </c>
      <c r="F30" s="80">
        <f t="shared" si="2"/>
        <v>1.1058151980021407</v>
      </c>
      <c r="G30" s="80">
        <f t="shared" si="2"/>
        <v>1.2102033535497683</v>
      </c>
      <c r="H30" s="80">
        <f t="shared" si="2"/>
        <v>1.3154477345701037</v>
      </c>
      <c r="I30" s="80">
        <f t="shared" si="2"/>
        <v>1.421691045308598</v>
      </c>
      <c r="U30" s="83" t="s">
        <v>4</v>
      </c>
      <c r="V30" s="80">
        <f t="shared" si="3"/>
        <v>1</v>
      </c>
      <c r="W30" s="80">
        <f t="shared" si="3"/>
        <v>0.9905423822624525</v>
      </c>
      <c r="X30" s="80">
        <f t="shared" si="3"/>
        <v>1.0141864206322615</v>
      </c>
      <c r="Y30" s="80">
        <f t="shared" si="3"/>
        <v>1.0015762676315714</v>
      </c>
      <c r="Z30" s="80">
        <f t="shared" si="3"/>
        <v>1.0062802542817939</v>
      </c>
      <c r="AA30" s="80">
        <f t="shared" si="3"/>
        <v>1.0126101530006901</v>
      </c>
    </row>
    <row r="31" spans="3:27" x14ac:dyDescent="0.35">
      <c r="C31" s="84" t="s">
        <v>3</v>
      </c>
      <c r="D31" s="80">
        <f t="shared" si="2"/>
        <v>1</v>
      </c>
      <c r="E31" s="80">
        <f t="shared" si="2"/>
        <v>1.0489189361566429</v>
      </c>
      <c r="F31" s="80">
        <f t="shared" si="2"/>
        <v>1.0979654314688438</v>
      </c>
      <c r="G31" s="80">
        <f t="shared" si="2"/>
        <v>1.1949741692709994</v>
      </c>
      <c r="H31" s="80">
        <f t="shared" si="2"/>
        <v>1.2919191274953761</v>
      </c>
      <c r="I31" s="80">
        <f t="shared" si="2"/>
        <v>1.3907136934753492</v>
      </c>
      <c r="U31" s="84" t="s">
        <v>3</v>
      </c>
      <c r="V31" s="80">
        <f t="shared" si="3"/>
        <v>1</v>
      </c>
      <c r="W31" s="80">
        <f t="shared" si="3"/>
        <v>0.98786568430125388</v>
      </c>
      <c r="X31" s="80">
        <f t="shared" si="3"/>
        <v>1</v>
      </c>
      <c r="Y31" s="80">
        <f t="shared" si="3"/>
        <v>0.9999759667510294</v>
      </c>
      <c r="Z31" s="80">
        <f t="shared" si="3"/>
        <v>1.0106565715918046</v>
      </c>
      <c r="AA31" s="80">
        <f t="shared" si="3"/>
        <v>0.9923950264868262</v>
      </c>
    </row>
    <row r="32" spans="3:27" x14ac:dyDescent="0.35">
      <c r="C32" s="83" t="s">
        <v>2</v>
      </c>
      <c r="D32" s="80">
        <f t="shared" si="2"/>
        <v>1</v>
      </c>
      <c r="E32" s="80">
        <f t="shared" si="2"/>
        <v>1.0500612161610665</v>
      </c>
      <c r="F32" s="80">
        <f t="shared" si="2"/>
        <v>1.0997823425384301</v>
      </c>
      <c r="G32" s="80">
        <f t="shared" si="2"/>
        <v>1.1984083798122704</v>
      </c>
      <c r="H32" s="80">
        <f t="shared" si="2"/>
        <v>1.2987348660046254</v>
      </c>
      <c r="I32" s="80">
        <f t="shared" si="2"/>
        <v>1.3989933342402394</v>
      </c>
      <c r="U32" s="83" t="s">
        <v>2</v>
      </c>
      <c r="V32" s="80">
        <f t="shared" si="3"/>
        <v>1</v>
      </c>
      <c r="W32" s="80">
        <f t="shared" si="3"/>
        <v>0.98711216413813174</v>
      </c>
      <c r="X32" s="80">
        <f t="shared" si="3"/>
        <v>0.99814801187964342</v>
      </c>
      <c r="Y32" s="80">
        <f t="shared" si="3"/>
        <v>1.0064439179309341</v>
      </c>
      <c r="Z32" s="80">
        <f t="shared" si="3"/>
        <v>1.0016109736509857</v>
      </c>
      <c r="AA32" s="80">
        <f t="shared" si="3"/>
        <v>0.99951797106125839</v>
      </c>
    </row>
    <row r="33" spans="3:27" x14ac:dyDescent="0.35">
      <c r="C33" s="82" t="s">
        <v>1</v>
      </c>
      <c r="D33" s="80">
        <f t="shared" si="2"/>
        <v>1</v>
      </c>
      <c r="E33" s="80">
        <f t="shared" si="2"/>
        <v>1.0636592832703042</v>
      </c>
      <c r="F33" s="80">
        <f t="shared" si="2"/>
        <v>1.1265982351881865</v>
      </c>
      <c r="G33" s="80">
        <f t="shared" si="2"/>
        <v>1.254367008824059</v>
      </c>
      <c r="H33" s="80">
        <f t="shared" si="2"/>
        <v>1.3825859895551953</v>
      </c>
      <c r="I33" s="80">
        <f t="shared" si="2"/>
        <v>1.5114352602197008</v>
      </c>
      <c r="U33" s="82" t="s">
        <v>1</v>
      </c>
      <c r="V33" s="80">
        <f t="shared" si="3"/>
        <v>1</v>
      </c>
      <c r="W33" s="80">
        <f t="shared" si="3"/>
        <v>1.0078314322184012</v>
      </c>
      <c r="X33" s="80">
        <f t="shared" si="3"/>
        <v>1.0250655686171795</v>
      </c>
      <c r="Y33" s="80">
        <f t="shared" si="3"/>
        <v>1.0140669030829774</v>
      </c>
      <c r="Z33" s="80">
        <f t="shared" si="3"/>
        <v>1.025040819675423</v>
      </c>
      <c r="AA33" s="80">
        <f t="shared" si="3"/>
        <v>1.0470134018020707</v>
      </c>
    </row>
    <row r="34" spans="3:27" ht="15" thickBot="1" x14ac:dyDescent="0.4">
      <c r="C34" s="81" t="s">
        <v>0</v>
      </c>
      <c r="D34" s="80">
        <f t="shared" si="2"/>
        <v>1</v>
      </c>
      <c r="E34" s="80">
        <f t="shared" si="2"/>
        <v>1.0957285210839716</v>
      </c>
      <c r="F34" s="80">
        <f t="shared" si="2"/>
        <v>1.1929760602746384</v>
      </c>
      <c r="G34" s="80">
        <f t="shared" si="2"/>
        <v>1.3864989670676875</v>
      </c>
      <c r="H34" s="80">
        <f t="shared" si="2"/>
        <v>1.5803864382063437</v>
      </c>
      <c r="I34" s="80">
        <f t="shared" si="2"/>
        <v>1.7746688540527407</v>
      </c>
      <c r="U34" s="81" t="s">
        <v>0</v>
      </c>
      <c r="V34" s="80">
        <f t="shared" si="3"/>
        <v>1</v>
      </c>
      <c r="W34" s="80">
        <f t="shared" si="3"/>
        <v>1.0170923918065746</v>
      </c>
      <c r="X34" s="80">
        <f t="shared" si="3"/>
        <v>1.0050780744634444</v>
      </c>
      <c r="Y34" s="80">
        <f t="shared" si="3"/>
        <v>1.0205541355101735</v>
      </c>
      <c r="Z34" s="80">
        <f t="shared" si="3"/>
        <v>1.0240158909483379</v>
      </c>
      <c r="AA34" s="80">
        <f t="shared" si="3"/>
        <v>1.0221704662700188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8F15D8-375F-4794-BA54-C450EA3A199F}">
  <dimension ref="B1:AQ69"/>
  <sheetViews>
    <sheetView topLeftCell="I5" zoomScaleNormal="100" workbookViewId="0">
      <selection activeCell="AO18" sqref="AO18"/>
    </sheetView>
  </sheetViews>
  <sheetFormatPr defaultRowHeight="14.5" x14ac:dyDescent="0.35"/>
  <cols>
    <col min="1" max="1" width="41.54296875" bestFit="1" customWidth="1"/>
    <col min="2" max="2" width="19.54296875" customWidth="1"/>
    <col min="3" max="3" width="17.1796875" customWidth="1"/>
    <col min="14" max="14" width="11.7265625" bestFit="1" customWidth="1"/>
    <col min="15" max="15" width="10.453125" bestFit="1" customWidth="1"/>
    <col min="16" max="16" width="9.6328125" bestFit="1" customWidth="1"/>
    <col min="17" max="17" width="8.36328125" bestFit="1" customWidth="1"/>
    <col min="18" max="18" width="15.7265625" bestFit="1" customWidth="1"/>
    <col min="19" max="19" width="19.54296875" bestFit="1" customWidth="1"/>
    <col min="20" max="20" width="4" customWidth="1"/>
    <col min="22" max="22" width="10.453125" bestFit="1" customWidth="1"/>
    <col min="23" max="23" width="9.6328125" bestFit="1" customWidth="1"/>
    <col min="24" max="24" width="6.7265625" bestFit="1" customWidth="1"/>
    <col min="25" max="25" width="15.7265625" bestFit="1" customWidth="1"/>
    <col min="26" max="26" width="19.54296875" bestFit="1" customWidth="1"/>
    <col min="27" max="27" width="3.08984375" customWidth="1"/>
  </cols>
  <sheetData>
    <row r="1" spans="2:43" ht="33.5" x14ac:dyDescent="0.35">
      <c r="B1" s="17"/>
      <c r="C1" s="76" t="s">
        <v>59</v>
      </c>
    </row>
    <row r="2" spans="2:43" ht="31" x14ac:dyDescent="0.35">
      <c r="B2" s="17"/>
      <c r="C2" s="123" t="s">
        <v>48</v>
      </c>
      <c r="D2" s="123"/>
      <c r="E2" s="123"/>
      <c r="F2" s="123"/>
      <c r="G2" s="123"/>
      <c r="H2" s="123"/>
      <c r="I2" s="74"/>
      <c r="J2" s="123" t="s">
        <v>47</v>
      </c>
      <c r="K2" s="123"/>
      <c r="L2" s="123"/>
      <c r="AQ2">
        <v>1</v>
      </c>
    </row>
    <row r="3" spans="2:43" ht="31" x14ac:dyDescent="0.35">
      <c r="B3" s="17"/>
      <c r="C3" s="123"/>
      <c r="D3" s="123"/>
      <c r="E3" s="123"/>
      <c r="F3" s="123"/>
      <c r="G3" s="123"/>
      <c r="H3" s="123"/>
      <c r="I3" s="74"/>
      <c r="J3" s="123"/>
      <c r="K3" s="123"/>
      <c r="L3" s="123"/>
      <c r="Q3" s="74"/>
      <c r="R3" s="74"/>
      <c r="S3" s="74"/>
      <c r="T3" s="74"/>
      <c r="U3" s="74"/>
      <c r="V3" s="74"/>
      <c r="X3" s="74"/>
      <c r="Y3" s="74"/>
    </row>
    <row r="4" spans="2:43" ht="31.5" thickBot="1" x14ac:dyDescent="0.4">
      <c r="B4" s="17"/>
      <c r="C4" s="124" t="s">
        <v>44</v>
      </c>
      <c r="D4" s="124"/>
      <c r="E4" s="124"/>
      <c r="F4" s="124"/>
      <c r="G4" s="124"/>
      <c r="H4" s="124"/>
      <c r="I4" s="75"/>
      <c r="J4" s="124" t="s">
        <v>43</v>
      </c>
      <c r="K4" s="124"/>
      <c r="L4" s="124"/>
      <c r="N4" s="123" t="s">
        <v>48</v>
      </c>
      <c r="O4" s="123"/>
      <c r="P4" s="123"/>
      <c r="Q4" s="123"/>
      <c r="R4" s="123"/>
      <c r="S4" s="123"/>
      <c r="T4" s="123"/>
      <c r="U4" s="74"/>
      <c r="V4" s="123" t="s">
        <v>47</v>
      </c>
      <c r="W4" s="123"/>
      <c r="X4" s="123"/>
      <c r="Y4" s="123"/>
      <c r="Z4" s="123"/>
      <c r="AA4" s="123"/>
      <c r="AN4" s="22"/>
      <c r="AO4" s="22"/>
      <c r="AP4" s="22"/>
    </row>
    <row r="5" spans="2:43" ht="31" x14ac:dyDescent="0.35">
      <c r="B5" s="17"/>
      <c r="C5" s="124"/>
      <c r="D5" s="124"/>
      <c r="E5" s="124"/>
      <c r="F5" s="124"/>
      <c r="G5" s="124"/>
      <c r="H5" s="124"/>
      <c r="I5" s="75"/>
      <c r="J5" s="124"/>
      <c r="K5" s="124"/>
      <c r="L5" s="124"/>
      <c r="N5" s="25"/>
      <c r="O5" s="90"/>
      <c r="P5" s="126" t="s">
        <v>19</v>
      </c>
      <c r="Q5" s="126"/>
      <c r="R5" s="126"/>
      <c r="S5" s="126"/>
      <c r="T5" s="127"/>
      <c r="V5" s="94"/>
      <c r="W5" s="126" t="s">
        <v>19</v>
      </c>
      <c r="X5" s="126"/>
      <c r="Y5" s="126"/>
      <c r="Z5" s="126"/>
      <c r="AA5" s="127"/>
      <c r="AN5" s="22"/>
      <c r="AO5" s="22"/>
      <c r="AP5" s="22"/>
    </row>
    <row r="6" spans="2:43" x14ac:dyDescent="0.35">
      <c r="B6" s="17"/>
      <c r="D6" s="11" t="s">
        <v>40</v>
      </c>
      <c r="E6" s="11" t="s">
        <v>39</v>
      </c>
      <c r="F6" s="11" t="s">
        <v>38</v>
      </c>
      <c r="G6" s="11" t="s">
        <v>37</v>
      </c>
      <c r="H6" s="11" t="s">
        <v>36</v>
      </c>
      <c r="I6" s="11"/>
      <c r="J6" s="11" t="s">
        <v>38</v>
      </c>
      <c r="K6" s="11" t="s">
        <v>37</v>
      </c>
      <c r="L6" s="11" t="s">
        <v>36</v>
      </c>
      <c r="N6" s="7" t="s">
        <v>56</v>
      </c>
      <c r="O6" s="11" t="s">
        <v>40</v>
      </c>
      <c r="P6" s="105" t="s">
        <v>57</v>
      </c>
      <c r="Q6" s="105" t="s">
        <v>69</v>
      </c>
      <c r="R6" s="105" t="s">
        <v>63</v>
      </c>
      <c r="S6" s="105" t="s">
        <v>64</v>
      </c>
      <c r="T6" s="8"/>
      <c r="V6" s="95" t="s">
        <v>40</v>
      </c>
      <c r="W6" s="105" t="s">
        <v>57</v>
      </c>
      <c r="X6" s="105" t="s">
        <v>69</v>
      </c>
      <c r="Y6" s="105" t="s">
        <v>63</v>
      </c>
      <c r="Z6" s="105" t="s">
        <v>64</v>
      </c>
      <c r="AA6" s="8"/>
      <c r="AN6" s="22" t="s">
        <v>48</v>
      </c>
      <c r="AO6" s="22" t="s">
        <v>47</v>
      </c>
      <c r="AP6" s="22"/>
    </row>
    <row r="7" spans="2:43" ht="13" customHeight="1" x14ac:dyDescent="0.35">
      <c r="B7" s="17"/>
      <c r="C7" s="117" t="s">
        <v>65</v>
      </c>
      <c r="D7" s="61" t="s">
        <v>7</v>
      </c>
      <c r="E7" s="61" t="s">
        <v>17</v>
      </c>
      <c r="F7" s="17">
        <v>721011.89095200005</v>
      </c>
      <c r="G7" s="20">
        <v>2969600</v>
      </c>
      <c r="H7" s="19">
        <v>5516300</v>
      </c>
      <c r="I7" s="17"/>
      <c r="J7" s="38">
        <v>0.134712</v>
      </c>
      <c r="K7" s="49">
        <v>0.99255400000000005</v>
      </c>
      <c r="L7" s="48">
        <v>1.650066</v>
      </c>
      <c r="N7" s="7">
        <v>568</v>
      </c>
      <c r="O7" s="34" t="s">
        <v>7</v>
      </c>
      <c r="P7" s="89">
        <f t="shared" ref="P7:P14" si="0">((F7*179)/$N7)/1000</f>
        <v>227.22029662043664</v>
      </c>
      <c r="Q7" s="89">
        <f>((F16*179)/$N7)/1000</f>
        <v>291.77083991432568</v>
      </c>
      <c r="R7" s="89">
        <f>((F25*179)/$N7)/1000</f>
        <v>373.18978873239433</v>
      </c>
      <c r="S7" s="89">
        <f>((F34*179)/$N7)/1000</f>
        <v>411.47940140845066</v>
      </c>
      <c r="T7" s="91"/>
      <c r="V7" s="96" t="s">
        <v>7</v>
      </c>
      <c r="W7" s="106">
        <f>J7</f>
        <v>0.134712</v>
      </c>
      <c r="X7" s="106">
        <f>J16</f>
        <v>0.177902</v>
      </c>
      <c r="Y7" s="106">
        <f>J25</f>
        <v>0.227765</v>
      </c>
      <c r="Z7" s="89">
        <f>J34</f>
        <v>0.262125</v>
      </c>
      <c r="AA7" s="91"/>
      <c r="AN7" s="22" t="s">
        <v>82</v>
      </c>
      <c r="AO7" s="22" t="s">
        <v>82</v>
      </c>
      <c r="AP7" s="22"/>
    </row>
    <row r="8" spans="2:43" x14ac:dyDescent="0.35">
      <c r="B8" s="17"/>
      <c r="C8" s="118"/>
      <c r="D8" s="22" t="s">
        <v>6</v>
      </c>
      <c r="E8" s="22" t="s">
        <v>16</v>
      </c>
      <c r="F8" s="17">
        <v>2018400</v>
      </c>
      <c r="G8" s="17">
        <v>3444500</v>
      </c>
      <c r="H8" s="16">
        <v>5838400</v>
      </c>
      <c r="I8" s="17"/>
      <c r="J8" s="38">
        <v>0.32474399999999998</v>
      </c>
      <c r="K8" s="38">
        <v>0.81018299999999999</v>
      </c>
      <c r="L8" s="46">
        <v>1.3275950000000001</v>
      </c>
      <c r="N8" s="7">
        <v>599</v>
      </c>
      <c r="O8" s="34" t="s">
        <v>6</v>
      </c>
      <c r="P8" s="89">
        <f t="shared" si="0"/>
        <v>603.16126878130217</v>
      </c>
      <c r="Q8" s="89">
        <f t="shared" ref="Q8:Q14" si="1">((F17*179)/$N8)/1000</f>
        <v>763.54407345575953</v>
      </c>
      <c r="R8" s="89">
        <f t="shared" ref="R8:R14" si="2">((F26*179)/$N8)/1000</f>
        <v>964.8070116861436</v>
      </c>
      <c r="S8" s="89">
        <f t="shared" ref="S8:S14" si="3">((F35*179)/$N8)/1000</f>
        <v>1060.9410684474124</v>
      </c>
      <c r="T8" s="91"/>
      <c r="V8" s="96" t="s">
        <v>6</v>
      </c>
      <c r="W8" s="106">
        <f t="shared" ref="W8:W14" si="4">J8</f>
        <v>0.32474399999999998</v>
      </c>
      <c r="X8" s="106">
        <f t="shared" ref="X8:X14" si="5">J17</f>
        <v>0.42186499999999999</v>
      </c>
      <c r="Y8" s="106">
        <f t="shared" ref="Y8:Y14" si="6">J26</f>
        <v>0.53708</v>
      </c>
      <c r="Z8" s="89">
        <f t="shared" ref="Z8:Z14" si="7">J35</f>
        <v>0.59723499999999996</v>
      </c>
      <c r="AA8" s="91"/>
      <c r="AN8" s="22">
        <v>10</v>
      </c>
      <c r="AO8" s="22">
        <v>10</v>
      </c>
      <c r="AP8" s="22"/>
    </row>
    <row r="9" spans="2:43" x14ac:dyDescent="0.35">
      <c r="C9" s="118"/>
      <c r="D9" s="22" t="s">
        <v>5</v>
      </c>
      <c r="E9" s="22" t="s">
        <v>15</v>
      </c>
      <c r="F9" s="17">
        <v>2843600</v>
      </c>
      <c r="G9" s="17">
        <v>3340800</v>
      </c>
      <c r="H9" s="16">
        <v>5547000</v>
      </c>
      <c r="I9" s="17"/>
      <c r="J9" s="38">
        <v>0.29119</v>
      </c>
      <c r="K9" s="38">
        <v>0.37280999999999997</v>
      </c>
      <c r="L9" s="46">
        <v>0.69970699999999997</v>
      </c>
      <c r="N9" s="7">
        <v>568</v>
      </c>
      <c r="O9" s="34" t="s">
        <v>5</v>
      </c>
      <c r="P9" s="89">
        <f t="shared" si="0"/>
        <v>896.13450704225352</v>
      </c>
      <c r="Q9" s="89">
        <f t="shared" si="1"/>
        <v>1151.4931338028171</v>
      </c>
      <c r="R9" s="89">
        <f t="shared" si="2"/>
        <v>1472.5901408450704</v>
      </c>
      <c r="S9" s="89">
        <f t="shared" si="3"/>
        <v>1625.9061619718309</v>
      </c>
      <c r="T9" s="91"/>
      <c r="V9" s="96" t="s">
        <v>5</v>
      </c>
      <c r="W9" s="106">
        <f t="shared" si="4"/>
        <v>0.29119</v>
      </c>
      <c r="X9" s="106">
        <f t="shared" si="5"/>
        <v>0.37923699999999999</v>
      </c>
      <c r="Y9" s="106">
        <f t="shared" si="6"/>
        <v>0.48775499999999999</v>
      </c>
      <c r="Z9" s="89">
        <f t="shared" si="7"/>
        <v>0.540995</v>
      </c>
      <c r="AA9" s="91"/>
      <c r="AN9" s="22">
        <v>23</v>
      </c>
      <c r="AO9" s="22">
        <v>23</v>
      </c>
      <c r="AP9" s="22"/>
    </row>
    <row r="10" spans="2:43" x14ac:dyDescent="0.35">
      <c r="C10" s="118"/>
      <c r="D10" s="22" t="s">
        <v>4</v>
      </c>
      <c r="E10" s="22" t="s">
        <v>14</v>
      </c>
      <c r="F10" s="17">
        <v>6206300</v>
      </c>
      <c r="G10" s="17">
        <v>11351000</v>
      </c>
      <c r="H10" s="16">
        <v>16062000</v>
      </c>
      <c r="I10" s="17"/>
      <c r="J10" s="38">
        <v>0.56220899999999996</v>
      </c>
      <c r="K10" s="38">
        <v>1.221379</v>
      </c>
      <c r="L10" s="46">
        <v>1.7660309999999999</v>
      </c>
      <c r="N10" s="7">
        <v>599</v>
      </c>
      <c r="O10" s="34" t="s">
        <v>4</v>
      </c>
      <c r="P10" s="89">
        <f t="shared" si="0"/>
        <v>1854.6372287145243</v>
      </c>
      <c r="Q10" s="89">
        <f t="shared" si="1"/>
        <v>2354.8809682804676</v>
      </c>
      <c r="R10" s="89">
        <f t="shared" si="2"/>
        <v>2973.0435726210349</v>
      </c>
      <c r="S10" s="89">
        <f t="shared" si="3"/>
        <v>3273.3989983305505</v>
      </c>
      <c r="T10" s="91"/>
      <c r="V10" s="96" t="s">
        <v>4</v>
      </c>
      <c r="W10" s="106">
        <f t="shared" si="4"/>
        <v>0.56220899999999996</v>
      </c>
      <c r="X10" s="106">
        <f t="shared" si="5"/>
        <v>0.72601700000000002</v>
      </c>
      <c r="Y10" s="106">
        <f t="shared" si="6"/>
        <v>0.92706</v>
      </c>
      <c r="Z10" s="89">
        <f t="shared" si="7"/>
        <v>1.0230900000000001</v>
      </c>
      <c r="AA10" s="91"/>
      <c r="AN10" s="22"/>
      <c r="AO10" s="22"/>
      <c r="AP10" s="22"/>
    </row>
    <row r="11" spans="2:43" x14ac:dyDescent="0.35">
      <c r="C11" s="118"/>
      <c r="D11" s="22" t="s">
        <v>3</v>
      </c>
      <c r="E11" s="22" t="s">
        <v>13</v>
      </c>
      <c r="F11" s="17">
        <v>2776100</v>
      </c>
      <c r="G11" s="17">
        <v>12677000</v>
      </c>
      <c r="H11" s="16">
        <v>18114000</v>
      </c>
      <c r="I11" s="17"/>
      <c r="J11" s="38">
        <v>0.201044</v>
      </c>
      <c r="K11" s="38">
        <v>1.442456</v>
      </c>
      <c r="L11" s="46">
        <v>2.0547330000000001</v>
      </c>
      <c r="N11" s="7">
        <v>568</v>
      </c>
      <c r="O11" s="34" t="s">
        <v>3</v>
      </c>
      <c r="P11" s="89">
        <f t="shared" si="0"/>
        <v>874.86249999999995</v>
      </c>
      <c r="Q11" s="89">
        <f t="shared" si="1"/>
        <v>1126.5339788732394</v>
      </c>
      <c r="R11" s="89">
        <f t="shared" si="2"/>
        <v>1443.4080985915493</v>
      </c>
      <c r="S11" s="89">
        <f t="shared" si="3"/>
        <v>1598.3313380281691</v>
      </c>
      <c r="T11" s="91"/>
      <c r="V11" s="96" t="s">
        <v>3</v>
      </c>
      <c r="W11" s="106">
        <f t="shared" si="4"/>
        <v>0.201044</v>
      </c>
      <c r="X11" s="106">
        <f t="shared" si="5"/>
        <v>0.26910499999999998</v>
      </c>
      <c r="Y11" s="106">
        <f t="shared" si="6"/>
        <v>0.33856599999999998</v>
      </c>
      <c r="Z11" s="89">
        <f t="shared" si="7"/>
        <v>0.38289899999999999</v>
      </c>
      <c r="AA11" s="91"/>
      <c r="AN11" s="22"/>
      <c r="AO11" s="22"/>
      <c r="AP11" s="22"/>
    </row>
    <row r="12" spans="2:43" x14ac:dyDescent="0.35">
      <c r="C12" s="118"/>
      <c r="D12" s="22" t="s">
        <v>2</v>
      </c>
      <c r="E12" s="22" t="s">
        <v>11</v>
      </c>
      <c r="F12" s="17">
        <v>5082800</v>
      </c>
      <c r="G12" s="17">
        <v>15219000</v>
      </c>
      <c r="H12" s="16">
        <v>19009000</v>
      </c>
      <c r="I12" s="17"/>
      <c r="J12" s="38">
        <v>0.49013299999999999</v>
      </c>
      <c r="K12" s="38">
        <v>1.7363729999999999</v>
      </c>
      <c r="L12" s="46">
        <v>2.333129</v>
      </c>
      <c r="N12" s="7">
        <v>599</v>
      </c>
      <c r="O12" s="34" t="s">
        <v>2</v>
      </c>
      <c r="P12" s="89">
        <f t="shared" si="0"/>
        <v>1518.9001669449083</v>
      </c>
      <c r="Q12" s="89">
        <f t="shared" si="1"/>
        <v>1920.9180300500834</v>
      </c>
      <c r="R12" s="89">
        <f t="shared" si="2"/>
        <v>2419.1894824707847</v>
      </c>
      <c r="S12" s="89">
        <f t="shared" si="3"/>
        <v>2660.0774624373953</v>
      </c>
      <c r="T12" s="91"/>
      <c r="V12" s="96" t="s">
        <v>2</v>
      </c>
      <c r="W12" s="106">
        <f t="shared" si="4"/>
        <v>0.49013299999999999</v>
      </c>
      <c r="X12" s="106">
        <f t="shared" si="5"/>
        <v>0.62496799999999997</v>
      </c>
      <c r="Y12" s="106">
        <f t="shared" si="6"/>
        <v>0.79825500000000005</v>
      </c>
      <c r="Z12" s="89">
        <f t="shared" si="7"/>
        <v>0.87442500000000001</v>
      </c>
      <c r="AA12" s="91"/>
    </row>
    <row r="13" spans="2:43" x14ac:dyDescent="0.35">
      <c r="C13" s="118"/>
      <c r="D13" s="22" t="s">
        <v>1</v>
      </c>
      <c r="E13" s="22" t="s">
        <v>10</v>
      </c>
      <c r="F13" s="17">
        <v>4389900</v>
      </c>
      <c r="G13" s="17">
        <v>8180800</v>
      </c>
      <c r="H13" s="16">
        <v>12151000</v>
      </c>
      <c r="I13" s="17"/>
      <c r="J13" s="38">
        <v>0.423371</v>
      </c>
      <c r="K13" s="38">
        <v>1.0263059999999999</v>
      </c>
      <c r="L13" s="46">
        <v>1.9468220000000001</v>
      </c>
      <c r="N13" s="7">
        <v>568</v>
      </c>
      <c r="O13" s="34" t="s">
        <v>1</v>
      </c>
      <c r="P13" s="89">
        <f t="shared" si="0"/>
        <v>1383.4367957746479</v>
      </c>
      <c r="Q13" s="89">
        <f t="shared" si="1"/>
        <v>1763.9063380281691</v>
      </c>
      <c r="R13" s="89">
        <f t="shared" si="2"/>
        <v>2234.1595070422536</v>
      </c>
      <c r="S13" s="89">
        <f t="shared" si="3"/>
        <v>2459.2646126760565</v>
      </c>
      <c r="T13" s="91"/>
      <c r="V13" s="96" t="s">
        <v>1</v>
      </c>
      <c r="W13" s="106">
        <f t="shared" si="4"/>
        <v>0.423371</v>
      </c>
      <c r="X13" s="106">
        <f t="shared" si="5"/>
        <v>0.53926799999999997</v>
      </c>
      <c r="Y13" s="106">
        <f t="shared" si="6"/>
        <v>0.69240999999999997</v>
      </c>
      <c r="Z13" s="89">
        <f t="shared" si="7"/>
        <v>0.77207199999999998</v>
      </c>
      <c r="AA13" s="91"/>
    </row>
    <row r="14" spans="2:43" x14ac:dyDescent="0.35">
      <c r="C14" s="119"/>
      <c r="D14" s="53" t="s">
        <v>0</v>
      </c>
      <c r="E14" s="53" t="s">
        <v>9</v>
      </c>
      <c r="F14" s="17">
        <v>2210700</v>
      </c>
      <c r="G14" s="13">
        <v>5700600</v>
      </c>
      <c r="H14" s="12">
        <v>10933000</v>
      </c>
      <c r="I14" s="17"/>
      <c r="J14" s="38">
        <v>0.20565600000000001</v>
      </c>
      <c r="K14" s="44">
        <v>1.0498529999999999</v>
      </c>
      <c r="L14" s="43">
        <v>2.0866929999999999</v>
      </c>
      <c r="N14" s="7">
        <v>599</v>
      </c>
      <c r="O14" s="34" t="s">
        <v>0</v>
      </c>
      <c r="P14" s="89">
        <f t="shared" si="0"/>
        <v>660.62654424040068</v>
      </c>
      <c r="Q14" s="89">
        <f t="shared" si="1"/>
        <v>835.29348914858099</v>
      </c>
      <c r="R14" s="89">
        <f t="shared" si="2"/>
        <v>1054.4265442404007</v>
      </c>
      <c r="S14" s="89">
        <f t="shared" si="3"/>
        <v>1163.8585976627714</v>
      </c>
      <c r="T14" s="91"/>
      <c r="V14" s="96" t="s">
        <v>0</v>
      </c>
      <c r="W14" s="106">
        <f t="shared" si="4"/>
        <v>0.20565600000000001</v>
      </c>
      <c r="X14" s="106">
        <f t="shared" si="5"/>
        <v>0.26378200000000002</v>
      </c>
      <c r="Y14" s="106">
        <f t="shared" si="6"/>
        <v>0.33499600000000002</v>
      </c>
      <c r="Z14" s="89">
        <f t="shared" si="7"/>
        <v>0.37595299999999998</v>
      </c>
      <c r="AA14" s="91"/>
    </row>
    <row r="15" spans="2:43" x14ac:dyDescent="0.35">
      <c r="N15" s="7"/>
      <c r="T15" s="10"/>
      <c r="V15" s="7"/>
      <c r="AA15" s="10"/>
    </row>
    <row r="16" spans="2:43" ht="14.5" customHeight="1" x14ac:dyDescent="0.35">
      <c r="C16" s="117" t="s">
        <v>68</v>
      </c>
      <c r="D16" s="61" t="s">
        <v>7</v>
      </c>
      <c r="E16" s="61" t="s">
        <v>17</v>
      </c>
      <c r="F16" s="21">
        <v>925842.66520299995</v>
      </c>
      <c r="G16" s="20">
        <v>3788700</v>
      </c>
      <c r="H16" s="19">
        <v>6975000</v>
      </c>
      <c r="I16" s="17"/>
      <c r="J16" s="50">
        <v>0.177902</v>
      </c>
      <c r="K16" s="49">
        <v>1.276599</v>
      </c>
      <c r="L16" s="48">
        <v>2.1283129999999999</v>
      </c>
      <c r="N16" s="7"/>
      <c r="O16" s="17"/>
      <c r="P16" s="108" t="s">
        <v>12</v>
      </c>
      <c r="Q16" s="108"/>
      <c r="R16" s="108"/>
      <c r="S16" s="108"/>
      <c r="T16" s="125"/>
      <c r="V16" s="97"/>
      <c r="W16" s="108" t="s">
        <v>12</v>
      </c>
      <c r="X16" s="108"/>
      <c r="Y16" s="108"/>
      <c r="Z16" s="108"/>
      <c r="AA16" s="125"/>
    </row>
    <row r="17" spans="3:27" x14ac:dyDescent="0.35">
      <c r="C17" s="118"/>
      <c r="D17" s="22" t="s">
        <v>6</v>
      </c>
      <c r="E17" s="22" t="s">
        <v>16</v>
      </c>
      <c r="F17" s="18">
        <v>2555100</v>
      </c>
      <c r="G17" s="17">
        <v>4366700</v>
      </c>
      <c r="H17" s="16">
        <v>7348300</v>
      </c>
      <c r="I17" s="17"/>
      <c r="J17" s="47">
        <v>0.42186499999999999</v>
      </c>
      <c r="K17" s="38">
        <v>1.036303</v>
      </c>
      <c r="L17" s="46">
        <v>1.707686</v>
      </c>
      <c r="N17" s="7" t="s">
        <v>56</v>
      </c>
      <c r="O17" s="11" t="s">
        <v>40</v>
      </c>
      <c r="P17" s="105" t="s">
        <v>57</v>
      </c>
      <c r="Q17" s="105" t="s">
        <v>69</v>
      </c>
      <c r="R17" s="105" t="s">
        <v>63</v>
      </c>
      <c r="S17" s="105" t="s">
        <v>64</v>
      </c>
      <c r="T17" s="8"/>
      <c r="V17" s="95" t="s">
        <v>40</v>
      </c>
      <c r="W17" s="105" t="s">
        <v>57</v>
      </c>
      <c r="X17" s="105" t="s">
        <v>69</v>
      </c>
      <c r="Y17" s="105" t="s">
        <v>63</v>
      </c>
      <c r="Z17" s="105" t="s">
        <v>64</v>
      </c>
      <c r="AA17" s="8"/>
    </row>
    <row r="18" spans="3:27" x14ac:dyDescent="0.35">
      <c r="C18" s="118"/>
      <c r="D18" s="22" t="s">
        <v>5</v>
      </c>
      <c r="E18" s="22" t="s">
        <v>15</v>
      </c>
      <c r="F18" s="18">
        <v>3653900</v>
      </c>
      <c r="G18" s="17">
        <v>4301800</v>
      </c>
      <c r="H18" s="16">
        <v>7086500</v>
      </c>
      <c r="I18" s="17"/>
      <c r="J18" s="47">
        <v>0.37923699999999999</v>
      </c>
      <c r="K18" s="38">
        <v>0.48415900000000001</v>
      </c>
      <c r="L18" s="46">
        <v>0.89977600000000002</v>
      </c>
      <c r="N18" s="7">
        <v>568</v>
      </c>
      <c r="O18" s="34" t="s">
        <v>7</v>
      </c>
      <c r="P18" s="89">
        <f>((G7*179)/$N18)/1000</f>
        <v>935.84225352112685</v>
      </c>
      <c r="Q18" s="89">
        <f>((G16*179)/$N18)/1000</f>
        <v>1193.97411971831</v>
      </c>
      <c r="R18" s="89">
        <f>((G25*179)/$N18)/1000</f>
        <v>1511.5730633802816</v>
      </c>
      <c r="S18" s="89">
        <f>((G34*179)/$N18)/1000</f>
        <v>1664.2272887323943</v>
      </c>
      <c r="T18" s="91"/>
      <c r="V18" s="96" t="s">
        <v>7</v>
      </c>
      <c r="W18" s="106">
        <f>K7</f>
        <v>0.99255400000000005</v>
      </c>
      <c r="X18" s="106">
        <f>K16</f>
        <v>1.276599</v>
      </c>
      <c r="Y18" s="106">
        <f>K25</f>
        <v>1.623065</v>
      </c>
      <c r="Z18" s="89">
        <f>K34</f>
        <v>1.7955639999999999</v>
      </c>
      <c r="AA18" s="91"/>
    </row>
    <row r="19" spans="3:27" x14ac:dyDescent="0.35">
      <c r="C19" s="118"/>
      <c r="D19" s="22" t="s">
        <v>4</v>
      </c>
      <c r="E19" s="22" t="s">
        <v>14</v>
      </c>
      <c r="F19" s="18">
        <v>7880300</v>
      </c>
      <c r="G19" s="17">
        <v>14366000</v>
      </c>
      <c r="H19" s="16">
        <v>20204000</v>
      </c>
      <c r="I19" s="17"/>
      <c r="J19" s="47">
        <v>0.72601700000000002</v>
      </c>
      <c r="K19" s="38">
        <v>1.567701</v>
      </c>
      <c r="L19" s="46">
        <v>2.2601770000000001</v>
      </c>
      <c r="N19" s="7">
        <v>599</v>
      </c>
      <c r="O19" s="34" t="s">
        <v>6</v>
      </c>
      <c r="P19" s="89">
        <f t="shared" ref="P19:P25" si="8">((G8*179)/$N19)/1000</f>
        <v>1029.3247078464108</v>
      </c>
      <c r="Q19" s="89">
        <f t="shared" ref="Q19:Q24" si="9">((G17*179)/$N19)/1000</f>
        <v>1304.9070116861435</v>
      </c>
      <c r="R19" s="89">
        <f t="shared" ref="R19:R25" si="10">((G26*179)/$N19)/1000</f>
        <v>1647.6666110183639</v>
      </c>
      <c r="S19" s="89">
        <f t="shared" ref="S19:S25" si="11">((G35*179)/$N19)/1000</f>
        <v>1811.8445742904842</v>
      </c>
      <c r="T19" s="91"/>
      <c r="V19" s="96" t="s">
        <v>6</v>
      </c>
      <c r="W19" s="106">
        <f t="shared" ref="W19:W25" si="12">K8</f>
        <v>0.81018299999999999</v>
      </c>
      <c r="X19" s="106">
        <f t="shared" ref="X19:X24" si="13">K17</f>
        <v>1.036303</v>
      </c>
      <c r="Y19" s="106">
        <f t="shared" ref="Y19:Y25" si="14">K26</f>
        <v>1.3222419999999999</v>
      </c>
      <c r="Z19" s="89">
        <f t="shared" ref="Z19:Z25" si="15">K35</f>
        <v>1.469203</v>
      </c>
      <c r="AA19" s="91"/>
    </row>
    <row r="20" spans="3:27" x14ac:dyDescent="0.35">
      <c r="C20" s="118"/>
      <c r="D20" s="22" t="s">
        <v>3</v>
      </c>
      <c r="E20" s="22" t="s">
        <v>13</v>
      </c>
      <c r="F20" s="18">
        <v>3574700</v>
      </c>
      <c r="G20" s="17">
        <v>16128000</v>
      </c>
      <c r="H20" s="16">
        <v>22905000</v>
      </c>
      <c r="I20" s="17"/>
      <c r="J20" s="47">
        <v>0.26910499999999998</v>
      </c>
      <c r="K20" s="38">
        <v>1.849197</v>
      </c>
      <c r="L20" s="46">
        <v>2.6201140000000001</v>
      </c>
      <c r="N20" s="7">
        <v>568</v>
      </c>
      <c r="O20" s="34" t="s">
        <v>5</v>
      </c>
      <c r="P20" s="89">
        <f t="shared" si="8"/>
        <v>1052.8225352112677</v>
      </c>
      <c r="Q20" s="89">
        <f t="shared" si="9"/>
        <v>1355.6728873239438</v>
      </c>
      <c r="R20" s="89">
        <f t="shared" si="10"/>
        <v>1729.6190140845069</v>
      </c>
      <c r="S20" s="89">
        <f t="shared" si="11"/>
        <v>1910.6044014084507</v>
      </c>
      <c r="T20" s="91"/>
      <c r="V20" s="96" t="s">
        <v>5</v>
      </c>
      <c r="W20" s="106">
        <f t="shared" si="12"/>
        <v>0.37280999999999997</v>
      </c>
      <c r="X20" s="106">
        <f t="shared" si="13"/>
        <v>0.48415900000000001</v>
      </c>
      <c r="Y20" s="106">
        <f t="shared" si="14"/>
        <v>0.62414400000000003</v>
      </c>
      <c r="Z20" s="89">
        <f t="shared" si="15"/>
        <v>0.69623100000000004</v>
      </c>
      <c r="AA20" s="91"/>
    </row>
    <row r="21" spans="3:27" x14ac:dyDescent="0.35">
      <c r="C21" s="118"/>
      <c r="D21" s="22" t="s">
        <v>2</v>
      </c>
      <c r="E21" s="22" t="s">
        <v>11</v>
      </c>
      <c r="F21" s="18">
        <v>6428100</v>
      </c>
      <c r="G21" s="17">
        <v>19155000</v>
      </c>
      <c r="H21" s="16">
        <v>23858000</v>
      </c>
      <c r="I21" s="17"/>
      <c r="J21" s="47">
        <v>0.62496799999999997</v>
      </c>
      <c r="K21" s="38">
        <v>2.2091500000000002</v>
      </c>
      <c r="L21" s="46">
        <v>2.9657460000000002</v>
      </c>
      <c r="N21" s="7">
        <v>599</v>
      </c>
      <c r="O21" s="34" t="s">
        <v>4</v>
      </c>
      <c r="P21" s="89">
        <f t="shared" si="8"/>
        <v>3392.035058430718</v>
      </c>
      <c r="Q21" s="89">
        <f t="shared" si="9"/>
        <v>4293.0116861435727</v>
      </c>
      <c r="R21" s="89">
        <f t="shared" si="10"/>
        <v>5401.3772954924871</v>
      </c>
      <c r="S21" s="89">
        <f t="shared" si="11"/>
        <v>5939.2737896494154</v>
      </c>
      <c r="T21" s="91"/>
      <c r="V21" s="96" t="s">
        <v>4</v>
      </c>
      <c r="W21" s="106">
        <f t="shared" si="12"/>
        <v>1.221379</v>
      </c>
      <c r="X21" s="106">
        <f t="shared" si="13"/>
        <v>1.567701</v>
      </c>
      <c r="Y21" s="106">
        <f t="shared" si="14"/>
        <v>1.9886060000000001</v>
      </c>
      <c r="Z21" s="89">
        <f t="shared" si="15"/>
        <v>2.2118000000000002</v>
      </c>
      <c r="AA21" s="91"/>
    </row>
    <row r="22" spans="3:27" x14ac:dyDescent="0.35">
      <c r="C22" s="118"/>
      <c r="D22" s="22" t="s">
        <v>1</v>
      </c>
      <c r="E22" s="22" t="s">
        <v>10</v>
      </c>
      <c r="F22" s="18">
        <v>5597200</v>
      </c>
      <c r="G22" s="17">
        <v>10362000</v>
      </c>
      <c r="H22" s="16">
        <v>15342000</v>
      </c>
      <c r="I22" s="17"/>
      <c r="J22" s="47">
        <v>0.53926799999999997</v>
      </c>
      <c r="K22" s="38">
        <v>1.3046869999999999</v>
      </c>
      <c r="L22" s="46">
        <v>2.4714489999999998</v>
      </c>
      <c r="N22" s="7">
        <v>568</v>
      </c>
      <c r="O22" s="34" t="s">
        <v>3</v>
      </c>
      <c r="P22" s="89">
        <f t="shared" si="8"/>
        <v>3995.0404929577467</v>
      </c>
      <c r="Q22" s="89">
        <f t="shared" si="9"/>
        <v>5082.5915492957747</v>
      </c>
      <c r="R22" s="89">
        <f t="shared" si="10"/>
        <v>6408.0739436619715</v>
      </c>
      <c r="S22" s="89">
        <f t="shared" si="11"/>
        <v>7060.7306338028175</v>
      </c>
      <c r="T22" s="91"/>
      <c r="V22" s="96" t="s">
        <v>3</v>
      </c>
      <c r="W22" s="106">
        <f t="shared" si="12"/>
        <v>1.442456</v>
      </c>
      <c r="X22" s="106">
        <f t="shared" si="13"/>
        <v>1.849197</v>
      </c>
      <c r="Y22" s="106">
        <f t="shared" si="14"/>
        <v>2.3271959999999998</v>
      </c>
      <c r="Z22" s="89">
        <f t="shared" si="15"/>
        <v>2.5884299999999998</v>
      </c>
      <c r="AA22" s="91"/>
    </row>
    <row r="23" spans="3:27" x14ac:dyDescent="0.35">
      <c r="C23" s="119"/>
      <c r="D23" s="53" t="s">
        <v>0</v>
      </c>
      <c r="E23" s="53" t="s">
        <v>9</v>
      </c>
      <c r="F23" s="14">
        <v>2795200</v>
      </c>
      <c r="G23" s="13">
        <v>7198800</v>
      </c>
      <c r="H23" s="12">
        <v>13714000</v>
      </c>
      <c r="I23" s="17"/>
      <c r="J23" s="45">
        <v>0.26378200000000002</v>
      </c>
      <c r="K23" s="44">
        <v>1.3415509999999999</v>
      </c>
      <c r="L23" s="43">
        <v>2.6644329999999998</v>
      </c>
      <c r="N23" s="7">
        <v>599</v>
      </c>
      <c r="O23" s="34" t="s">
        <v>2</v>
      </c>
      <c r="P23" s="89">
        <f t="shared" si="8"/>
        <v>4547.9148580968276</v>
      </c>
      <c r="Q23" s="89">
        <f t="shared" si="9"/>
        <v>5724.1151919866443</v>
      </c>
      <c r="R23" s="89">
        <f t="shared" si="10"/>
        <v>7174.6427378964945</v>
      </c>
      <c r="S23" s="89">
        <f t="shared" si="11"/>
        <v>7867.6327212020042</v>
      </c>
      <c r="T23" s="91"/>
      <c r="V23" s="96" t="s">
        <v>2</v>
      </c>
      <c r="W23" s="106">
        <f t="shared" si="12"/>
        <v>1.7363729999999999</v>
      </c>
      <c r="X23" s="106">
        <f t="shared" si="13"/>
        <v>2.2091500000000002</v>
      </c>
      <c r="Y23" s="106">
        <f t="shared" si="14"/>
        <v>2.8076699999999999</v>
      </c>
      <c r="Z23" s="89">
        <f t="shared" si="15"/>
        <v>3.1075910000000002</v>
      </c>
      <c r="AA23" s="91"/>
    </row>
    <row r="24" spans="3:27" x14ac:dyDescent="0.35">
      <c r="N24" s="7">
        <v>568</v>
      </c>
      <c r="O24" s="34" t="s">
        <v>1</v>
      </c>
      <c r="P24" s="89">
        <f t="shared" si="8"/>
        <v>2578.1042253521127</v>
      </c>
      <c r="Q24" s="89">
        <f t="shared" si="9"/>
        <v>3265.4894366197182</v>
      </c>
      <c r="R24" s="89">
        <f t="shared" si="10"/>
        <v>4115.109154929577</v>
      </c>
      <c r="S24" s="89">
        <f t="shared" si="11"/>
        <v>4523.8468309859154</v>
      </c>
      <c r="T24" s="91"/>
      <c r="V24" s="96" t="s">
        <v>1</v>
      </c>
      <c r="W24" s="106">
        <f t="shared" si="12"/>
        <v>1.0263059999999999</v>
      </c>
      <c r="X24" s="106">
        <f t="shared" si="13"/>
        <v>1.3046869999999999</v>
      </c>
      <c r="Y24" s="106">
        <f t="shared" si="14"/>
        <v>1.6737629999999999</v>
      </c>
      <c r="Z24" s="89">
        <f t="shared" si="15"/>
        <v>1.8585689999999999</v>
      </c>
      <c r="AA24" s="91"/>
    </row>
    <row r="25" spans="3:27" ht="14.5" customHeight="1" x14ac:dyDescent="0.35">
      <c r="C25" s="117" t="s">
        <v>66</v>
      </c>
      <c r="D25" s="61" t="s">
        <v>7</v>
      </c>
      <c r="E25" s="61" t="s">
        <v>17</v>
      </c>
      <c r="F25" s="21">
        <v>1184200</v>
      </c>
      <c r="G25" s="20">
        <v>4796500</v>
      </c>
      <c r="H25" s="19">
        <v>8760600</v>
      </c>
      <c r="I25" s="17"/>
      <c r="J25" s="50">
        <v>0.227765</v>
      </c>
      <c r="K25" s="49">
        <v>1.623065</v>
      </c>
      <c r="L25" s="48">
        <v>2.6793149999999999</v>
      </c>
      <c r="N25" s="7">
        <v>599</v>
      </c>
      <c r="O25" s="34" t="s">
        <v>0</v>
      </c>
      <c r="P25" s="89">
        <f t="shared" si="8"/>
        <v>1703.5181969949917</v>
      </c>
      <c r="Q25" s="89">
        <f>((G23*179)/$N25)/1000</f>
        <v>2151.2273789649416</v>
      </c>
      <c r="R25" s="89">
        <f t="shared" si="10"/>
        <v>2699.2841402337231</v>
      </c>
      <c r="S25" s="89">
        <f t="shared" si="11"/>
        <v>2970.2345575959935</v>
      </c>
      <c r="T25" s="91"/>
      <c r="V25" s="96" t="s">
        <v>0</v>
      </c>
      <c r="W25" s="106">
        <f t="shared" si="12"/>
        <v>1.0498529999999999</v>
      </c>
      <c r="X25" s="106">
        <f>K23</f>
        <v>1.3415509999999999</v>
      </c>
      <c r="Y25" s="106">
        <f t="shared" si="14"/>
        <v>1.7178880000000001</v>
      </c>
      <c r="Z25" s="89">
        <f t="shared" si="15"/>
        <v>1.897578</v>
      </c>
      <c r="AA25" s="91"/>
    </row>
    <row r="26" spans="3:27" x14ac:dyDescent="0.35">
      <c r="C26" s="118"/>
      <c r="D26" s="22" t="s">
        <v>6</v>
      </c>
      <c r="E26" s="22" t="s">
        <v>16</v>
      </c>
      <c r="F26" s="18">
        <v>3228600</v>
      </c>
      <c r="G26" s="17">
        <v>5513700</v>
      </c>
      <c r="H26" s="16">
        <v>9221700</v>
      </c>
      <c r="I26" s="17"/>
      <c r="J26" s="47">
        <v>0.53708</v>
      </c>
      <c r="K26" s="38">
        <v>1.3222419999999999</v>
      </c>
      <c r="L26" s="46">
        <v>2.1716139999999999</v>
      </c>
      <c r="N26" s="7"/>
      <c r="T26" s="10"/>
      <c r="V26" s="7"/>
      <c r="AA26" s="10"/>
    </row>
    <row r="27" spans="3:27" x14ac:dyDescent="0.35">
      <c r="C27" s="118"/>
      <c r="D27" s="22" t="s">
        <v>5</v>
      </c>
      <c r="E27" s="22" t="s">
        <v>15</v>
      </c>
      <c r="F27" s="18">
        <v>4672800</v>
      </c>
      <c r="G27" s="17">
        <v>5488400</v>
      </c>
      <c r="H27" s="16">
        <v>8975400</v>
      </c>
      <c r="I27" s="17"/>
      <c r="J27" s="47">
        <v>0.48775499999999999</v>
      </c>
      <c r="K27" s="38">
        <v>0.62414400000000003</v>
      </c>
      <c r="L27" s="46">
        <v>1.149292</v>
      </c>
      <c r="N27" s="7"/>
      <c r="O27" s="17"/>
      <c r="P27" s="108" t="s">
        <v>58</v>
      </c>
      <c r="Q27" s="108"/>
      <c r="R27" s="108"/>
      <c r="S27" s="108"/>
      <c r="T27" s="125"/>
      <c r="V27" s="97"/>
      <c r="W27" s="108" t="s">
        <v>58</v>
      </c>
      <c r="X27" s="108"/>
      <c r="Y27" s="108"/>
      <c r="Z27" s="108"/>
      <c r="AA27" s="125"/>
    </row>
    <row r="28" spans="3:27" x14ac:dyDescent="0.35">
      <c r="C28" s="118"/>
      <c r="D28" s="22" t="s">
        <v>4</v>
      </c>
      <c r="E28" s="22" t="s">
        <v>14</v>
      </c>
      <c r="F28" s="18">
        <v>9948900</v>
      </c>
      <c r="G28" s="17">
        <v>18075000</v>
      </c>
      <c r="H28" s="16">
        <v>25256000</v>
      </c>
      <c r="I28" s="17"/>
      <c r="J28" s="47">
        <v>0.92706</v>
      </c>
      <c r="K28" s="38">
        <v>1.9886060000000001</v>
      </c>
      <c r="L28" s="46">
        <v>2.8626019999999999</v>
      </c>
      <c r="N28" s="7" t="s">
        <v>56</v>
      </c>
      <c r="O28" s="11" t="s">
        <v>40</v>
      </c>
      <c r="P28" s="105" t="s">
        <v>57</v>
      </c>
      <c r="Q28" s="105" t="s">
        <v>69</v>
      </c>
      <c r="R28" s="105" t="s">
        <v>63</v>
      </c>
      <c r="S28" s="105" t="s">
        <v>64</v>
      </c>
      <c r="T28" s="8"/>
      <c r="V28" s="95" t="s">
        <v>40</v>
      </c>
      <c r="W28" s="105" t="s">
        <v>57</v>
      </c>
      <c r="X28" s="105" t="s">
        <v>69</v>
      </c>
      <c r="Y28" s="105" t="s">
        <v>63</v>
      </c>
      <c r="Z28" s="105" t="s">
        <v>64</v>
      </c>
      <c r="AA28" s="8"/>
    </row>
    <row r="29" spans="3:27" x14ac:dyDescent="0.35">
      <c r="C29" s="118"/>
      <c r="D29" s="22" t="s">
        <v>3</v>
      </c>
      <c r="E29" s="22" t="s">
        <v>13</v>
      </c>
      <c r="F29" s="18">
        <v>4580200</v>
      </c>
      <c r="G29" s="17">
        <v>20334000</v>
      </c>
      <c r="H29" s="16">
        <v>28757000</v>
      </c>
      <c r="I29" s="17"/>
      <c r="J29" s="47">
        <v>0.33856599999999998</v>
      </c>
      <c r="K29" s="38">
        <v>2.3271959999999998</v>
      </c>
      <c r="L29" s="46">
        <v>3.3108960000000001</v>
      </c>
      <c r="N29" s="7">
        <v>568</v>
      </c>
      <c r="O29" s="34" t="s">
        <v>7</v>
      </c>
      <c r="P29" s="89">
        <f>((H7*179)/$N29)/1000</f>
        <v>1738.4114436619718</v>
      </c>
      <c r="Q29" s="89">
        <f>((H16*179)/$N29)/1000</f>
        <v>2198.1073943661972</v>
      </c>
      <c r="R29" s="89">
        <f>((H25*179)/$N29)/1000</f>
        <v>2760.8228873239436</v>
      </c>
      <c r="S29" s="89">
        <f>((H34*179)/$N29)/1000</f>
        <v>3034.3021126760564</v>
      </c>
      <c r="T29" s="91"/>
      <c r="V29" s="96" t="s">
        <v>7</v>
      </c>
      <c r="W29" s="106">
        <f>L7</f>
        <v>1.650066</v>
      </c>
      <c r="X29" s="106">
        <f>L16</f>
        <v>2.1283129999999999</v>
      </c>
      <c r="Y29" s="106">
        <f>L25</f>
        <v>2.6793149999999999</v>
      </c>
      <c r="Z29" s="89">
        <f>L34</f>
        <v>2.9564050000000002</v>
      </c>
      <c r="AA29" s="91"/>
    </row>
    <row r="30" spans="3:27" x14ac:dyDescent="0.35">
      <c r="C30" s="118"/>
      <c r="D30" s="22" t="s">
        <v>2</v>
      </c>
      <c r="E30" s="22" t="s">
        <v>11</v>
      </c>
      <c r="F30" s="18">
        <v>8095500</v>
      </c>
      <c r="G30" s="17">
        <v>24009000</v>
      </c>
      <c r="H30" s="16">
        <v>29798000</v>
      </c>
      <c r="I30" s="17"/>
      <c r="J30" s="47">
        <v>0.79825500000000005</v>
      </c>
      <c r="K30" s="38">
        <v>2.8076699999999999</v>
      </c>
      <c r="L30" s="46">
        <v>3.7538290000000001</v>
      </c>
      <c r="N30" s="7">
        <v>599</v>
      </c>
      <c r="O30" s="34" t="s">
        <v>6</v>
      </c>
      <c r="P30" s="89">
        <f t="shared" ref="P30:P36" si="16">((H8*179)/$N30)/1000</f>
        <v>1744.6971619365609</v>
      </c>
      <c r="Q30" s="89">
        <f t="shared" ref="Q30:Q36" si="17">((H17*179)/$N30)/1000</f>
        <v>2195.9026711185311</v>
      </c>
      <c r="R30" s="89">
        <f t="shared" ref="R30:R36" si="18">((H26*179)/$N30)/1000</f>
        <v>2755.7333889816359</v>
      </c>
      <c r="S30" s="89">
        <f t="shared" ref="S30:S36" si="19">((H35*179)/$N30)/1000</f>
        <v>3025.3689482470782</v>
      </c>
      <c r="T30" s="91"/>
      <c r="V30" s="96" t="s">
        <v>6</v>
      </c>
      <c r="W30" s="106">
        <f t="shared" ref="W30:W36" si="20">L8</f>
        <v>1.3275950000000001</v>
      </c>
      <c r="X30" s="106">
        <f t="shared" ref="X30:X36" si="21">L17</f>
        <v>1.707686</v>
      </c>
      <c r="Y30" s="106">
        <f t="shared" ref="Y30:Y36" si="22">L26</f>
        <v>2.1716139999999999</v>
      </c>
      <c r="Z30" s="89">
        <f t="shared" ref="Z30:Z36" si="23">L35</f>
        <v>2.3955880000000001</v>
      </c>
      <c r="AA30" s="91"/>
    </row>
    <row r="31" spans="3:27" x14ac:dyDescent="0.35">
      <c r="C31" s="118"/>
      <c r="D31" s="22" t="s">
        <v>1</v>
      </c>
      <c r="E31" s="22" t="s">
        <v>10</v>
      </c>
      <c r="F31" s="18">
        <v>7089400</v>
      </c>
      <c r="G31" s="17">
        <v>13058000</v>
      </c>
      <c r="H31" s="16">
        <v>19253000</v>
      </c>
      <c r="I31" s="17"/>
      <c r="J31" s="47">
        <v>0.69240999999999997</v>
      </c>
      <c r="K31" s="38">
        <v>1.6737629999999999</v>
      </c>
      <c r="L31" s="46">
        <v>3.1190440000000001</v>
      </c>
      <c r="N31" s="7">
        <v>568</v>
      </c>
      <c r="O31" s="34" t="s">
        <v>5</v>
      </c>
      <c r="P31" s="89">
        <f t="shared" si="16"/>
        <v>1748.0862676056338</v>
      </c>
      <c r="Q31" s="89">
        <f t="shared" si="17"/>
        <v>2233.2455985915494</v>
      </c>
      <c r="R31" s="89">
        <f t="shared" si="18"/>
        <v>2828.5151408450706</v>
      </c>
      <c r="S31" s="89">
        <f t="shared" si="19"/>
        <v>3119.1695422535213</v>
      </c>
      <c r="T31" s="91"/>
      <c r="V31" s="96" t="s">
        <v>5</v>
      </c>
      <c r="W31" s="106">
        <f t="shared" si="20"/>
        <v>0.69970699999999997</v>
      </c>
      <c r="X31" s="106">
        <f t="shared" si="21"/>
        <v>0.89977600000000002</v>
      </c>
      <c r="Y31" s="106">
        <f t="shared" si="22"/>
        <v>1.149292</v>
      </c>
      <c r="Z31" s="89">
        <f t="shared" si="23"/>
        <v>1.28369</v>
      </c>
      <c r="AA31" s="91"/>
    </row>
    <row r="32" spans="3:27" ht="15" customHeight="1" x14ac:dyDescent="0.35">
      <c r="C32" s="119"/>
      <c r="D32" s="53" t="s">
        <v>0</v>
      </c>
      <c r="E32" s="53" t="s">
        <v>9</v>
      </c>
      <c r="F32" s="14">
        <v>3528500</v>
      </c>
      <c r="G32" s="13">
        <v>9032800</v>
      </c>
      <c r="H32" s="12">
        <v>17112000</v>
      </c>
      <c r="I32" s="17"/>
      <c r="J32" s="45">
        <v>0.33499600000000002</v>
      </c>
      <c r="K32" s="44">
        <v>1.7178880000000001</v>
      </c>
      <c r="L32" s="43">
        <v>3.3722310000000002</v>
      </c>
      <c r="N32" s="7">
        <v>599</v>
      </c>
      <c r="O32" s="34" t="s">
        <v>4</v>
      </c>
      <c r="P32" s="89">
        <f t="shared" si="16"/>
        <v>4799.8297161936562</v>
      </c>
      <c r="Q32" s="89">
        <f t="shared" si="17"/>
        <v>6037.5893155258764</v>
      </c>
      <c r="R32" s="89">
        <f t="shared" si="18"/>
        <v>7547.2854757929881</v>
      </c>
      <c r="S32" s="89">
        <f t="shared" si="19"/>
        <v>8285.1001669449088</v>
      </c>
      <c r="T32" s="91"/>
      <c r="V32" s="96" t="s">
        <v>4</v>
      </c>
      <c r="W32" s="106">
        <f t="shared" si="20"/>
        <v>1.7660309999999999</v>
      </c>
      <c r="X32" s="106">
        <f t="shared" si="21"/>
        <v>2.2601770000000001</v>
      </c>
      <c r="Y32" s="106">
        <f t="shared" si="22"/>
        <v>2.8626019999999999</v>
      </c>
      <c r="Z32" s="89">
        <f t="shared" si="23"/>
        <v>3.1450119999999999</v>
      </c>
      <c r="AA32" s="91"/>
    </row>
    <row r="33" spans="3:27" x14ac:dyDescent="0.35">
      <c r="N33" s="7">
        <v>568</v>
      </c>
      <c r="O33" s="34" t="s">
        <v>3</v>
      </c>
      <c r="P33" s="89">
        <f t="shared" si="16"/>
        <v>5708.4612676056331</v>
      </c>
      <c r="Q33" s="89">
        <f t="shared" si="17"/>
        <v>7218.3010563380285</v>
      </c>
      <c r="R33" s="89">
        <f t="shared" si="18"/>
        <v>9062.5052816901407</v>
      </c>
      <c r="S33" s="89">
        <f t="shared" si="19"/>
        <v>9955.6144366197168</v>
      </c>
      <c r="T33" s="91"/>
      <c r="V33" s="96" t="s">
        <v>3</v>
      </c>
      <c r="W33" s="106">
        <f t="shared" si="20"/>
        <v>2.0547330000000001</v>
      </c>
      <c r="X33" s="106">
        <f t="shared" si="21"/>
        <v>2.6201140000000001</v>
      </c>
      <c r="Y33" s="106">
        <f t="shared" si="22"/>
        <v>3.3108960000000001</v>
      </c>
      <c r="Z33" s="89">
        <f t="shared" si="23"/>
        <v>3.6313550000000001</v>
      </c>
      <c r="AA33" s="91"/>
    </row>
    <row r="34" spans="3:27" ht="14.5" customHeight="1" x14ac:dyDescent="0.35">
      <c r="C34" s="117" t="s">
        <v>67</v>
      </c>
      <c r="D34" s="61" t="s">
        <v>7</v>
      </c>
      <c r="E34" s="61" t="s">
        <v>17</v>
      </c>
      <c r="F34" s="21">
        <v>1305700</v>
      </c>
      <c r="G34" s="20">
        <v>5280900</v>
      </c>
      <c r="H34" s="19">
        <v>9628400</v>
      </c>
      <c r="I34" s="17"/>
      <c r="J34" s="50">
        <v>0.262125</v>
      </c>
      <c r="K34" s="49">
        <v>1.7955639999999999</v>
      </c>
      <c r="L34" s="48">
        <v>2.9564050000000002</v>
      </c>
      <c r="N34" s="7">
        <v>599</v>
      </c>
      <c r="O34" s="34" t="s">
        <v>2</v>
      </c>
      <c r="P34" s="89">
        <f t="shared" si="16"/>
        <v>5680.4858096828048</v>
      </c>
      <c r="Q34" s="89">
        <f t="shared" si="17"/>
        <v>7129.5191986644404</v>
      </c>
      <c r="R34" s="89">
        <f t="shared" si="18"/>
        <v>8904.5776293823037</v>
      </c>
      <c r="S34" s="89">
        <f t="shared" si="19"/>
        <v>9758.3388981636053</v>
      </c>
      <c r="T34" s="91"/>
      <c r="V34" s="96" t="s">
        <v>2</v>
      </c>
      <c r="W34" s="106">
        <f t="shared" si="20"/>
        <v>2.333129</v>
      </c>
      <c r="X34" s="106">
        <f t="shared" si="21"/>
        <v>2.9657460000000002</v>
      </c>
      <c r="Y34" s="106">
        <f t="shared" si="22"/>
        <v>3.7538290000000001</v>
      </c>
      <c r="Z34" s="89">
        <f t="shared" si="23"/>
        <v>4.1372879999999999</v>
      </c>
      <c r="AA34" s="91"/>
    </row>
    <row r="35" spans="3:27" x14ac:dyDescent="0.35">
      <c r="C35" s="118"/>
      <c r="D35" s="22" t="s">
        <v>6</v>
      </c>
      <c r="E35" s="22" t="s">
        <v>16</v>
      </c>
      <c r="F35" s="18">
        <v>3550300</v>
      </c>
      <c r="G35" s="17">
        <v>6063100</v>
      </c>
      <c r="H35" s="16">
        <v>10124000</v>
      </c>
      <c r="I35" s="17"/>
      <c r="J35" s="47">
        <v>0.59723499999999996</v>
      </c>
      <c r="K35" s="38">
        <v>1.469203</v>
      </c>
      <c r="L35" s="46">
        <v>2.3955880000000001</v>
      </c>
      <c r="N35" s="7">
        <v>568</v>
      </c>
      <c r="O35" s="34" t="s">
        <v>1</v>
      </c>
      <c r="P35" s="89">
        <f t="shared" si="16"/>
        <v>3829.2764084507039</v>
      </c>
      <c r="Q35" s="89">
        <f t="shared" si="17"/>
        <v>4834.890845070423</v>
      </c>
      <c r="R35" s="89">
        <f t="shared" si="18"/>
        <v>6067.4066901408451</v>
      </c>
      <c r="S35" s="89">
        <f t="shared" si="19"/>
        <v>6656.4049295774648</v>
      </c>
      <c r="T35" s="91"/>
      <c r="V35" s="96" t="s">
        <v>1</v>
      </c>
      <c r="W35" s="106">
        <f t="shared" si="20"/>
        <v>1.9468220000000001</v>
      </c>
      <c r="X35" s="106">
        <f t="shared" si="21"/>
        <v>2.4714489999999998</v>
      </c>
      <c r="Y35" s="106">
        <f t="shared" si="22"/>
        <v>3.1190440000000001</v>
      </c>
      <c r="Z35" s="89">
        <f t="shared" si="23"/>
        <v>3.4501339999999998</v>
      </c>
      <c r="AA35" s="91"/>
    </row>
    <row r="36" spans="3:27" ht="15" thickBot="1" x14ac:dyDescent="0.4">
      <c r="C36" s="118"/>
      <c r="D36" s="22" t="s">
        <v>5</v>
      </c>
      <c r="E36" s="22" t="s">
        <v>15</v>
      </c>
      <c r="F36" s="18">
        <v>5159300</v>
      </c>
      <c r="G36" s="17">
        <v>6062700</v>
      </c>
      <c r="H36" s="16">
        <v>9897700</v>
      </c>
      <c r="I36" s="17"/>
      <c r="J36" s="47">
        <v>0.540995</v>
      </c>
      <c r="K36" s="38">
        <v>0.69623100000000004</v>
      </c>
      <c r="L36" s="46">
        <v>1.28369</v>
      </c>
      <c r="N36" s="4">
        <v>599</v>
      </c>
      <c r="O36" s="92" t="s">
        <v>0</v>
      </c>
      <c r="P36" s="89">
        <f t="shared" si="16"/>
        <v>3267.1235392320532</v>
      </c>
      <c r="Q36" s="89">
        <f t="shared" si="17"/>
        <v>4098.1736227045076</v>
      </c>
      <c r="R36" s="89">
        <f t="shared" si="18"/>
        <v>5113.6026711185305</v>
      </c>
      <c r="S36" s="89">
        <f t="shared" si="19"/>
        <v>5595.916527545909</v>
      </c>
      <c r="T36" s="93"/>
      <c r="V36" s="98" t="s">
        <v>0</v>
      </c>
      <c r="W36" s="106">
        <f t="shared" si="20"/>
        <v>2.0866929999999999</v>
      </c>
      <c r="X36" s="106">
        <f t="shared" si="21"/>
        <v>2.6644329999999998</v>
      </c>
      <c r="Y36" s="106">
        <f t="shared" si="22"/>
        <v>3.3722310000000002</v>
      </c>
      <c r="Z36" s="89">
        <f t="shared" si="23"/>
        <v>3.718556</v>
      </c>
      <c r="AA36" s="93"/>
    </row>
    <row r="37" spans="3:27" ht="15" thickBot="1" x14ac:dyDescent="0.4">
      <c r="C37" s="118"/>
      <c r="D37" s="22" t="s">
        <v>4</v>
      </c>
      <c r="E37" s="22" t="s">
        <v>14</v>
      </c>
      <c r="F37" s="18">
        <v>10954000</v>
      </c>
      <c r="G37" s="17">
        <v>19875000</v>
      </c>
      <c r="H37" s="16">
        <v>27725000</v>
      </c>
      <c r="I37" s="17"/>
      <c r="J37" s="47">
        <v>1.0230900000000001</v>
      </c>
      <c r="K37" s="38">
        <v>2.2118000000000002</v>
      </c>
      <c r="L37" s="46">
        <v>3.1450119999999999</v>
      </c>
    </row>
    <row r="38" spans="3:27" x14ac:dyDescent="0.35">
      <c r="C38" s="118"/>
      <c r="D38" s="22" t="s">
        <v>3</v>
      </c>
      <c r="E38" s="22" t="s">
        <v>13</v>
      </c>
      <c r="F38" s="18">
        <v>5071800</v>
      </c>
      <c r="G38" s="17">
        <v>22405000</v>
      </c>
      <c r="H38" s="16">
        <v>31591000</v>
      </c>
      <c r="I38" s="17"/>
      <c r="J38" s="47">
        <v>0.38289899999999999</v>
      </c>
      <c r="K38" s="38">
        <v>2.5884299999999998</v>
      </c>
      <c r="L38" s="46">
        <v>3.6313550000000001</v>
      </c>
      <c r="N38" s="25"/>
      <c r="O38" s="90"/>
      <c r="P38" s="126" t="s">
        <v>19</v>
      </c>
      <c r="Q38" s="126"/>
      <c r="R38" s="126"/>
      <c r="S38" s="126"/>
      <c r="T38" s="127"/>
      <c r="V38" s="94"/>
      <c r="W38" s="126" t="s">
        <v>19</v>
      </c>
      <c r="X38" s="126"/>
      <c r="Y38" s="126"/>
      <c r="Z38" s="126"/>
      <c r="AA38" s="127"/>
    </row>
    <row r="39" spans="3:27" x14ac:dyDescent="0.35">
      <c r="C39" s="118"/>
      <c r="D39" s="22" t="s">
        <v>2</v>
      </c>
      <c r="E39" s="22" t="s">
        <v>11</v>
      </c>
      <c r="F39" s="18">
        <v>8901600</v>
      </c>
      <c r="G39" s="17">
        <v>26328000</v>
      </c>
      <c r="H39" s="16">
        <v>32655000</v>
      </c>
      <c r="I39" s="17"/>
      <c r="J39" s="47">
        <v>0.87442500000000001</v>
      </c>
      <c r="K39" s="38">
        <v>3.1075910000000002</v>
      </c>
      <c r="L39" s="46">
        <v>4.1372879999999999</v>
      </c>
      <c r="N39" s="7" t="s">
        <v>56</v>
      </c>
      <c r="O39" s="11" t="s">
        <v>40</v>
      </c>
      <c r="P39" s="105" t="s">
        <v>57</v>
      </c>
      <c r="Q39" s="105" t="s">
        <v>69</v>
      </c>
      <c r="R39" s="105" t="s">
        <v>63</v>
      </c>
      <c r="S39" s="105" t="s">
        <v>64</v>
      </c>
      <c r="T39" s="8"/>
      <c r="V39" s="95" t="s">
        <v>40</v>
      </c>
      <c r="W39" s="105" t="s">
        <v>57</v>
      </c>
      <c r="X39" s="105" t="s">
        <v>69</v>
      </c>
      <c r="Y39" s="105" t="s">
        <v>63</v>
      </c>
      <c r="Z39" s="105" t="s">
        <v>64</v>
      </c>
      <c r="AA39" s="8"/>
    </row>
    <row r="40" spans="3:27" x14ac:dyDescent="0.35">
      <c r="C40" s="118"/>
      <c r="D40" s="22" t="s">
        <v>1</v>
      </c>
      <c r="E40" s="22" t="s">
        <v>10</v>
      </c>
      <c r="F40" s="18">
        <v>7803700</v>
      </c>
      <c r="G40" s="17">
        <v>14355000</v>
      </c>
      <c r="H40" s="16">
        <v>21122000</v>
      </c>
      <c r="I40" s="17"/>
      <c r="J40" s="47">
        <v>0.77207199999999998</v>
      </c>
      <c r="K40" s="38">
        <v>1.8585689999999999</v>
      </c>
      <c r="L40" s="46">
        <v>3.4501339999999998</v>
      </c>
      <c r="N40" s="7">
        <v>568</v>
      </c>
      <c r="O40" s="34" t="s">
        <v>7</v>
      </c>
      <c r="P40" s="107">
        <f>P7/$P7</f>
        <v>1</v>
      </c>
      <c r="Q40" s="107">
        <f t="shared" ref="Q40:R40" si="24">Q7/$P7</f>
        <v>1.2840879281207804</v>
      </c>
      <c r="R40" s="107">
        <f t="shared" si="24"/>
        <v>1.6424139668992443</v>
      </c>
      <c r="S40" s="107">
        <f t="shared" ref="S40" si="25">S7/$P7</f>
        <v>1.8109271377979592</v>
      </c>
      <c r="T40" s="99"/>
      <c r="V40" s="96" t="s">
        <v>7</v>
      </c>
      <c r="W40" s="101">
        <f>W7/$W7</f>
        <v>1</v>
      </c>
      <c r="X40" s="101">
        <f t="shared" ref="X40:Z40" si="26">X7/$W7</f>
        <v>1.3206098936991508</v>
      </c>
      <c r="Y40" s="101">
        <f t="shared" si="26"/>
        <v>1.6907550923451511</v>
      </c>
      <c r="Z40" s="101">
        <f t="shared" si="26"/>
        <v>1.9458177445216462</v>
      </c>
      <c r="AA40" s="102"/>
    </row>
    <row r="41" spans="3:27" x14ac:dyDescent="0.35">
      <c r="C41" s="119"/>
      <c r="D41" s="53" t="s">
        <v>0</v>
      </c>
      <c r="E41" s="53" t="s">
        <v>9</v>
      </c>
      <c r="F41" s="14">
        <v>3894700</v>
      </c>
      <c r="G41" s="13">
        <v>9939500</v>
      </c>
      <c r="H41" s="12">
        <v>18726000</v>
      </c>
      <c r="I41" s="17"/>
      <c r="J41" s="45">
        <v>0.37595299999999998</v>
      </c>
      <c r="K41" s="44">
        <v>1.897578</v>
      </c>
      <c r="L41" s="43">
        <v>3.718556</v>
      </c>
      <c r="N41" s="7">
        <v>599</v>
      </c>
      <c r="O41" s="34" t="s">
        <v>6</v>
      </c>
      <c r="P41" s="107">
        <f t="shared" ref="P41:R47" si="27">P8/$P8</f>
        <v>1</v>
      </c>
      <c r="Q41" s="107">
        <f t="shared" si="27"/>
        <v>1.2659036860879904</v>
      </c>
      <c r="R41" s="107">
        <f t="shared" si="27"/>
        <v>1.5995838287752675</v>
      </c>
      <c r="S41" s="107">
        <f t="shared" ref="S41" si="28">S8/$P8</f>
        <v>1.7589674990091162</v>
      </c>
      <c r="T41" s="99"/>
      <c r="V41" s="96" t="s">
        <v>6</v>
      </c>
      <c r="W41" s="101">
        <f t="shared" ref="W41:W47" si="29">W8/$W8</f>
        <v>1</v>
      </c>
      <c r="X41" s="101">
        <f t="shared" ref="X41:Z41" si="30">X8/$W8</f>
        <v>1.2990694208361049</v>
      </c>
      <c r="Y41" s="101">
        <f t="shared" si="30"/>
        <v>1.6538565762569903</v>
      </c>
      <c r="Z41" s="101">
        <f t="shared" si="30"/>
        <v>1.8390947946690317</v>
      </c>
      <c r="AA41" s="102"/>
    </row>
    <row r="42" spans="3:27" x14ac:dyDescent="0.35">
      <c r="N42" s="7">
        <v>568</v>
      </c>
      <c r="O42" s="34" t="s">
        <v>5</v>
      </c>
      <c r="P42" s="107">
        <f t="shared" si="27"/>
        <v>1</v>
      </c>
      <c r="Q42" s="107">
        <f t="shared" si="27"/>
        <v>1.2849556899704602</v>
      </c>
      <c r="R42" s="107">
        <f t="shared" si="27"/>
        <v>1.6432690955127303</v>
      </c>
      <c r="S42" s="107">
        <f t="shared" ref="S42" si="31">S9/$P9</f>
        <v>1.8143550429033619</v>
      </c>
      <c r="T42" s="99"/>
      <c r="V42" s="96" t="s">
        <v>5</v>
      </c>
      <c r="W42" s="101">
        <f t="shared" si="29"/>
        <v>1</v>
      </c>
      <c r="X42" s="101">
        <f t="shared" ref="X42:Z42" si="32">X9/$W9</f>
        <v>1.3023695868676808</v>
      </c>
      <c r="Y42" s="101">
        <f t="shared" si="32"/>
        <v>1.6750403516604278</v>
      </c>
      <c r="Z42" s="101">
        <f t="shared" si="32"/>
        <v>1.8578763006971393</v>
      </c>
      <c r="AA42" s="102"/>
    </row>
    <row r="43" spans="3:27" x14ac:dyDescent="0.35">
      <c r="N43" s="7">
        <v>599</v>
      </c>
      <c r="O43" s="34" t="s">
        <v>4</v>
      </c>
      <c r="P43" s="107">
        <f t="shared" si="27"/>
        <v>1</v>
      </c>
      <c r="Q43" s="107">
        <f t="shared" si="27"/>
        <v>1.2697259236582183</v>
      </c>
      <c r="R43" s="107">
        <f t="shared" si="27"/>
        <v>1.6030324025586902</v>
      </c>
      <c r="S43" s="107">
        <f t="shared" ref="S43" si="33">S10/$P10</f>
        <v>1.7649807453716382</v>
      </c>
      <c r="T43" s="99"/>
      <c r="V43" s="96" t="s">
        <v>4</v>
      </c>
      <c r="W43" s="101">
        <f t="shared" si="29"/>
        <v>1</v>
      </c>
      <c r="X43" s="101">
        <f t="shared" ref="X43:Z43" si="34">X10/$W10</f>
        <v>1.2913649550256223</v>
      </c>
      <c r="Y43" s="101">
        <f t="shared" si="34"/>
        <v>1.6489597284995439</v>
      </c>
      <c r="Z43" s="101">
        <f t="shared" si="34"/>
        <v>1.8197680933602987</v>
      </c>
      <c r="AA43" s="102"/>
    </row>
    <row r="44" spans="3:27" x14ac:dyDescent="0.35">
      <c r="N44" s="7">
        <v>568</v>
      </c>
      <c r="O44" s="34" t="s">
        <v>3</v>
      </c>
      <c r="P44" s="107">
        <f t="shared" si="27"/>
        <v>1</v>
      </c>
      <c r="Q44" s="107">
        <f t="shared" si="27"/>
        <v>1.2876697525305285</v>
      </c>
      <c r="R44" s="107">
        <f t="shared" si="27"/>
        <v>1.6498685205864343</v>
      </c>
      <c r="S44" s="107">
        <f t="shared" ref="S44" si="35">S11/$P11</f>
        <v>1.8269514786931309</v>
      </c>
      <c r="T44" s="99"/>
      <c r="V44" s="96" t="s">
        <v>3</v>
      </c>
      <c r="W44" s="101">
        <f t="shared" si="29"/>
        <v>1</v>
      </c>
      <c r="X44" s="101">
        <f t="shared" ref="X44:Z44" si="36">X11/$W11</f>
        <v>1.3385378325142754</v>
      </c>
      <c r="Y44" s="101">
        <f t="shared" si="36"/>
        <v>1.6840393147768646</v>
      </c>
      <c r="Z44" s="101">
        <f t="shared" si="36"/>
        <v>1.9045532321282903</v>
      </c>
      <c r="AA44" s="102"/>
    </row>
    <row r="45" spans="3:27" x14ac:dyDescent="0.35">
      <c r="N45" s="7">
        <v>599</v>
      </c>
      <c r="O45" s="34" t="s">
        <v>2</v>
      </c>
      <c r="P45" s="107">
        <f t="shared" si="27"/>
        <v>1</v>
      </c>
      <c r="Q45" s="107">
        <f t="shared" si="27"/>
        <v>1.2646769497127566</v>
      </c>
      <c r="R45" s="107">
        <f t="shared" si="27"/>
        <v>1.5927244825686628</v>
      </c>
      <c r="S45" s="107">
        <f t="shared" ref="S45" si="37">S12/$P12</f>
        <v>1.7513181710868022</v>
      </c>
      <c r="T45" s="99"/>
      <c r="V45" s="96" t="s">
        <v>2</v>
      </c>
      <c r="W45" s="101">
        <f t="shared" si="29"/>
        <v>1</v>
      </c>
      <c r="X45" s="101">
        <f t="shared" ref="X45:Z45" si="38">X12/$W12</f>
        <v>1.275098799713547</v>
      </c>
      <c r="Y45" s="101">
        <f t="shared" si="38"/>
        <v>1.6286497746530024</v>
      </c>
      <c r="Z45" s="101">
        <f t="shared" si="38"/>
        <v>1.7840565723997364</v>
      </c>
      <c r="AA45" s="102"/>
    </row>
    <row r="46" spans="3:27" x14ac:dyDescent="0.35">
      <c r="N46" s="7">
        <v>568</v>
      </c>
      <c r="O46" s="34" t="s">
        <v>1</v>
      </c>
      <c r="P46" s="107">
        <f t="shared" si="27"/>
        <v>1</v>
      </c>
      <c r="Q46" s="107">
        <f t="shared" si="27"/>
        <v>1.275017654160687</v>
      </c>
      <c r="R46" s="107">
        <f t="shared" si="27"/>
        <v>1.61493428096312</v>
      </c>
      <c r="S46" s="107">
        <f t="shared" ref="S46" si="39">S13/$P13</f>
        <v>1.7776486935921092</v>
      </c>
      <c r="T46" s="99"/>
      <c r="V46" s="96" t="s">
        <v>1</v>
      </c>
      <c r="W46" s="101">
        <f t="shared" si="29"/>
        <v>1</v>
      </c>
      <c r="X46" s="101">
        <f t="shared" ref="X46:Z46" si="40">X13/$W13</f>
        <v>1.2737480838319108</v>
      </c>
      <c r="Y46" s="101">
        <f t="shared" si="40"/>
        <v>1.6354686551511557</v>
      </c>
      <c r="Z46" s="101">
        <f t="shared" si="40"/>
        <v>1.8236298660040484</v>
      </c>
      <c r="AA46" s="102"/>
    </row>
    <row r="47" spans="3:27" x14ac:dyDescent="0.35">
      <c r="N47" s="7">
        <v>599</v>
      </c>
      <c r="O47" s="34" t="s">
        <v>0</v>
      </c>
      <c r="P47" s="107">
        <f t="shared" si="27"/>
        <v>1</v>
      </c>
      <c r="Q47" s="107">
        <f t="shared" si="27"/>
        <v>1.2643958927036685</v>
      </c>
      <c r="R47" s="107">
        <f t="shared" si="27"/>
        <v>1.596100782557561</v>
      </c>
      <c r="S47" s="107">
        <f t="shared" ref="S47" si="41">S14/$P14</f>
        <v>1.7617496720495773</v>
      </c>
      <c r="T47" s="99"/>
      <c r="V47" s="96" t="s">
        <v>0</v>
      </c>
      <c r="W47" s="101">
        <f t="shared" si="29"/>
        <v>1</v>
      </c>
      <c r="X47" s="101">
        <f t="shared" ref="X47:Z47" si="42">X14/$W14</f>
        <v>1.2826370249348427</v>
      </c>
      <c r="Y47" s="101">
        <f t="shared" si="42"/>
        <v>1.6289143034971021</v>
      </c>
      <c r="Z47" s="101">
        <f t="shared" si="42"/>
        <v>1.8280672579453066</v>
      </c>
      <c r="AA47" s="102"/>
    </row>
    <row r="48" spans="3:27" x14ac:dyDescent="0.35">
      <c r="N48" s="7"/>
      <c r="T48" s="10"/>
      <c r="V48" s="7"/>
      <c r="AA48" s="10"/>
    </row>
    <row r="49" spans="14:27" x14ac:dyDescent="0.35">
      <c r="N49" s="7"/>
      <c r="O49" s="17"/>
      <c r="P49" s="108" t="s">
        <v>12</v>
      </c>
      <c r="Q49" s="108"/>
      <c r="R49" s="108"/>
      <c r="S49" s="108"/>
      <c r="T49" s="125"/>
      <c r="V49" s="97"/>
      <c r="W49" s="108" t="s">
        <v>12</v>
      </c>
      <c r="X49" s="108"/>
      <c r="Y49" s="108"/>
      <c r="Z49" s="108"/>
      <c r="AA49" s="125"/>
    </row>
    <row r="50" spans="14:27" x14ac:dyDescent="0.35">
      <c r="N50" s="7" t="s">
        <v>56</v>
      </c>
      <c r="O50" s="11" t="s">
        <v>40</v>
      </c>
      <c r="P50" s="105" t="s">
        <v>57</v>
      </c>
      <c r="Q50" s="105" t="s">
        <v>69</v>
      </c>
      <c r="R50" s="105" t="s">
        <v>63</v>
      </c>
      <c r="S50" s="105" t="s">
        <v>64</v>
      </c>
      <c r="T50" s="8"/>
      <c r="V50" s="95" t="s">
        <v>40</v>
      </c>
      <c r="W50" s="105" t="s">
        <v>57</v>
      </c>
      <c r="X50" s="105" t="s">
        <v>69</v>
      </c>
      <c r="Y50" s="105" t="s">
        <v>63</v>
      </c>
      <c r="Z50" s="105" t="s">
        <v>64</v>
      </c>
      <c r="AA50" s="8"/>
    </row>
    <row r="51" spans="14:27" x14ac:dyDescent="0.35">
      <c r="N51" s="7">
        <v>568</v>
      </c>
      <c r="O51" s="34" t="s">
        <v>7</v>
      </c>
      <c r="P51" s="101">
        <f>P18/$P18</f>
        <v>1</v>
      </c>
      <c r="Q51" s="101">
        <f t="shared" ref="Q51" si="43">Q18/$P18</f>
        <v>1.2758283943965518</v>
      </c>
      <c r="R51" s="101">
        <f t="shared" ref="R51:S58" si="44">R18/$P18</f>
        <v>1.6152007004310343</v>
      </c>
      <c r="S51" s="101">
        <f t="shared" si="44"/>
        <v>1.7783203124999998</v>
      </c>
      <c r="T51" s="103"/>
      <c r="V51" s="96" t="s">
        <v>7</v>
      </c>
      <c r="W51" s="107">
        <f>W18/$W18</f>
        <v>1</v>
      </c>
      <c r="X51" s="107">
        <f t="shared" ref="X51:Z51" si="45">X18/$W18</f>
        <v>1.2861758654944717</v>
      </c>
      <c r="Y51" s="107">
        <f t="shared" si="45"/>
        <v>1.6352410045196533</v>
      </c>
      <c r="Z51" s="107">
        <f t="shared" si="45"/>
        <v>1.8090340676678547</v>
      </c>
      <c r="AA51" s="99"/>
    </row>
    <row r="52" spans="14:27" x14ac:dyDescent="0.35">
      <c r="N52" s="7">
        <v>599</v>
      </c>
      <c r="O52" s="34" t="s">
        <v>6</v>
      </c>
      <c r="P52" s="101">
        <f t="shared" ref="P52:Q58" si="46">P19/$P19</f>
        <v>1</v>
      </c>
      <c r="Q52" s="101">
        <f t="shared" si="46"/>
        <v>1.2677311656263608</v>
      </c>
      <c r="R52" s="101">
        <f t="shared" si="44"/>
        <v>1.600725794745246</v>
      </c>
      <c r="S52" s="101">
        <f t="shared" si="44"/>
        <v>1.7602264479605165</v>
      </c>
      <c r="T52" s="103"/>
      <c r="V52" s="96" t="s">
        <v>6</v>
      </c>
      <c r="W52" s="107">
        <f t="shared" ref="W52:W58" si="47">W19/$W19</f>
        <v>1</v>
      </c>
      <c r="X52" s="107">
        <f t="shared" ref="X52:Z52" si="48">X19/$W19</f>
        <v>1.2790974384799483</v>
      </c>
      <c r="Y52" s="107">
        <f t="shared" si="48"/>
        <v>1.6320288132434277</v>
      </c>
      <c r="Z52" s="107">
        <f t="shared" si="48"/>
        <v>1.8134211653416574</v>
      </c>
      <c r="AA52" s="99"/>
    </row>
    <row r="53" spans="14:27" x14ac:dyDescent="0.35">
      <c r="N53" s="7">
        <v>568</v>
      </c>
      <c r="O53" s="34" t="s">
        <v>5</v>
      </c>
      <c r="P53" s="101">
        <f t="shared" si="46"/>
        <v>1</v>
      </c>
      <c r="Q53" s="101">
        <f t="shared" si="46"/>
        <v>1.2876556513409962</v>
      </c>
      <c r="R53" s="101">
        <f t="shared" si="44"/>
        <v>1.6428400383141761</v>
      </c>
      <c r="S53" s="101">
        <f t="shared" si="44"/>
        <v>1.8147449712643677</v>
      </c>
      <c r="T53" s="103"/>
      <c r="V53" s="96" t="s">
        <v>5</v>
      </c>
      <c r="W53" s="107">
        <f t="shared" si="47"/>
        <v>1</v>
      </c>
      <c r="X53" s="107">
        <f t="shared" ref="X53:Z53" si="49">X20/$W20</f>
        <v>1.2986749282476329</v>
      </c>
      <c r="Y53" s="107">
        <f t="shared" si="49"/>
        <v>1.6741611008288406</v>
      </c>
      <c r="Z53" s="107">
        <f t="shared" si="49"/>
        <v>1.8675223304095923</v>
      </c>
      <c r="AA53" s="99"/>
    </row>
    <row r="54" spans="14:27" x14ac:dyDescent="0.35">
      <c r="N54" s="7">
        <v>599</v>
      </c>
      <c r="O54" s="34" t="s">
        <v>4</v>
      </c>
      <c r="P54" s="101">
        <f t="shared" si="46"/>
        <v>1</v>
      </c>
      <c r="Q54" s="101">
        <f t="shared" si="46"/>
        <v>1.2656153642850849</v>
      </c>
      <c r="R54" s="101">
        <f t="shared" si="44"/>
        <v>1.5923707162364547</v>
      </c>
      <c r="S54" s="101">
        <f t="shared" si="44"/>
        <v>1.7509470531230726</v>
      </c>
      <c r="T54" s="103"/>
      <c r="V54" s="96" t="s">
        <v>4</v>
      </c>
      <c r="W54" s="107">
        <f t="shared" si="47"/>
        <v>1</v>
      </c>
      <c r="X54" s="107">
        <f t="shared" ref="X54:Z54" si="50">X21/$W21</f>
        <v>1.2835499873503637</v>
      </c>
      <c r="Y54" s="107">
        <f t="shared" si="50"/>
        <v>1.6281645582575106</v>
      </c>
      <c r="Z54" s="107">
        <f t="shared" si="50"/>
        <v>1.8109039045210376</v>
      </c>
      <c r="AA54" s="99"/>
    </row>
    <row r="55" spans="14:27" x14ac:dyDescent="0.35">
      <c r="N55" s="7">
        <v>568</v>
      </c>
      <c r="O55" s="34" t="s">
        <v>3</v>
      </c>
      <c r="P55" s="101">
        <f t="shared" si="46"/>
        <v>1</v>
      </c>
      <c r="Q55" s="101">
        <f t="shared" si="46"/>
        <v>1.2722252898950857</v>
      </c>
      <c r="R55" s="101">
        <f t="shared" si="44"/>
        <v>1.6040072572375166</v>
      </c>
      <c r="S55" s="101">
        <f t="shared" si="44"/>
        <v>1.7673739843811629</v>
      </c>
      <c r="T55" s="103"/>
      <c r="V55" s="96" t="s">
        <v>3</v>
      </c>
      <c r="W55" s="107">
        <f t="shared" si="47"/>
        <v>1</v>
      </c>
      <c r="X55" s="107">
        <f t="shared" ref="X55:Z55" si="51">X22/$W22</f>
        <v>1.2819780984653952</v>
      </c>
      <c r="Y55" s="107">
        <f t="shared" si="51"/>
        <v>1.6133566639121053</v>
      </c>
      <c r="Z55" s="107">
        <f t="shared" si="51"/>
        <v>1.794460281630774</v>
      </c>
      <c r="AA55" s="99"/>
    </row>
    <row r="56" spans="14:27" x14ac:dyDescent="0.35">
      <c r="N56" s="7">
        <v>599</v>
      </c>
      <c r="O56" s="34" t="s">
        <v>2</v>
      </c>
      <c r="P56" s="101">
        <f t="shared" si="46"/>
        <v>1</v>
      </c>
      <c r="Q56" s="101">
        <f t="shared" si="46"/>
        <v>1.2586240883106643</v>
      </c>
      <c r="R56" s="101">
        <f t="shared" si="44"/>
        <v>1.5775675142913466</v>
      </c>
      <c r="S56" s="101">
        <f t="shared" si="44"/>
        <v>1.7299428346146268</v>
      </c>
      <c r="T56" s="103"/>
      <c r="V56" s="96" t="s">
        <v>2</v>
      </c>
      <c r="W56" s="107">
        <f t="shared" si="47"/>
        <v>1</v>
      </c>
      <c r="X56" s="107">
        <f t="shared" ref="X56:Z56" si="52">X23/$W23</f>
        <v>1.2722784793359492</v>
      </c>
      <c r="Y56" s="107">
        <f t="shared" si="52"/>
        <v>1.6169740027056398</v>
      </c>
      <c r="Z56" s="107">
        <f t="shared" si="52"/>
        <v>1.7897024429658837</v>
      </c>
      <c r="AA56" s="99"/>
    </row>
    <row r="57" spans="14:27" x14ac:dyDescent="0.35">
      <c r="N57" s="7">
        <v>568</v>
      </c>
      <c r="O57" s="34" t="s">
        <v>1</v>
      </c>
      <c r="P57" s="101">
        <f t="shared" si="46"/>
        <v>1</v>
      </c>
      <c r="Q57" s="101">
        <f t="shared" si="46"/>
        <v>1.2666242910228827</v>
      </c>
      <c r="R57" s="101">
        <f t="shared" si="44"/>
        <v>1.5961764130647367</v>
      </c>
      <c r="S57" s="101">
        <f t="shared" si="44"/>
        <v>1.7547183649520828</v>
      </c>
      <c r="T57" s="103"/>
      <c r="V57" s="96" t="s">
        <v>1</v>
      </c>
      <c r="W57" s="107">
        <f t="shared" si="47"/>
        <v>1</v>
      </c>
      <c r="X57" s="107">
        <f t="shared" ref="X57:Z57" si="53">X24/$W24</f>
        <v>1.2712456129068719</v>
      </c>
      <c r="Y57" s="107">
        <f t="shared" si="53"/>
        <v>1.6308615559102255</v>
      </c>
      <c r="Z57" s="107">
        <f t="shared" si="53"/>
        <v>1.8109306581078157</v>
      </c>
      <c r="AA57" s="99"/>
    </row>
    <row r="58" spans="14:27" x14ac:dyDescent="0.35">
      <c r="N58" s="7">
        <v>599</v>
      </c>
      <c r="O58" s="34" t="s">
        <v>0</v>
      </c>
      <c r="P58" s="101">
        <f t="shared" si="46"/>
        <v>1</v>
      </c>
      <c r="Q58" s="101">
        <f t="shared" si="46"/>
        <v>1.2628144405852015</v>
      </c>
      <c r="R58" s="101">
        <f t="shared" si="44"/>
        <v>1.5845349612321511</v>
      </c>
      <c r="S58" s="101">
        <f t="shared" si="44"/>
        <v>1.7435883942041188</v>
      </c>
      <c r="T58" s="103"/>
      <c r="V58" s="96" t="s">
        <v>0</v>
      </c>
      <c r="W58" s="107">
        <f t="shared" si="47"/>
        <v>1</v>
      </c>
      <c r="X58" s="107">
        <f t="shared" ref="X58:Z58" si="54">X25/$W25</f>
        <v>1.2778465175600775</v>
      </c>
      <c r="Y58" s="107">
        <f t="shared" si="54"/>
        <v>1.6363128933288758</v>
      </c>
      <c r="Z58" s="107">
        <f t="shared" si="54"/>
        <v>1.8074701886835587</v>
      </c>
      <c r="AA58" s="99"/>
    </row>
    <row r="59" spans="14:27" x14ac:dyDescent="0.35">
      <c r="N59" s="7"/>
      <c r="T59" s="10"/>
      <c r="V59" s="7"/>
      <c r="AA59" s="10"/>
    </row>
    <row r="60" spans="14:27" x14ac:dyDescent="0.35">
      <c r="N60" s="7"/>
      <c r="O60" s="17"/>
      <c r="P60" s="108" t="s">
        <v>58</v>
      </c>
      <c r="Q60" s="108"/>
      <c r="R60" s="108"/>
      <c r="S60" s="108"/>
      <c r="T60" s="125"/>
      <c r="V60" s="97"/>
      <c r="W60" s="108" t="s">
        <v>58</v>
      </c>
      <c r="X60" s="108"/>
      <c r="Y60" s="108"/>
      <c r="Z60" s="108"/>
      <c r="AA60" s="125"/>
    </row>
    <row r="61" spans="14:27" x14ac:dyDescent="0.35">
      <c r="N61" s="7" t="s">
        <v>56</v>
      </c>
      <c r="O61" s="11" t="s">
        <v>40</v>
      </c>
      <c r="P61" s="105" t="s">
        <v>57</v>
      </c>
      <c r="Q61" s="105" t="s">
        <v>69</v>
      </c>
      <c r="R61" s="105" t="s">
        <v>63</v>
      </c>
      <c r="S61" s="105" t="s">
        <v>64</v>
      </c>
      <c r="T61" s="8"/>
      <c r="V61" s="95" t="s">
        <v>40</v>
      </c>
      <c r="W61" s="105" t="s">
        <v>57</v>
      </c>
      <c r="X61" s="105" t="s">
        <v>69</v>
      </c>
      <c r="Y61" s="105" t="s">
        <v>63</v>
      </c>
      <c r="Z61" s="105" t="s">
        <v>64</v>
      </c>
      <c r="AA61" s="8"/>
    </row>
    <row r="62" spans="14:27" x14ac:dyDescent="0.35">
      <c r="N62" s="7">
        <v>568</v>
      </c>
      <c r="O62" s="34" t="s">
        <v>7</v>
      </c>
      <c r="P62" s="101">
        <f>P29/$P29</f>
        <v>1</v>
      </c>
      <c r="Q62" s="101">
        <f t="shared" ref="Q62:R62" si="55">Q29/$P29</f>
        <v>1.2644344941355619</v>
      </c>
      <c r="R62" s="101">
        <f t="shared" si="55"/>
        <v>1.5881297246342658</v>
      </c>
      <c r="S62" s="101">
        <f t="shared" ref="S62" si="56">S29/$P29</f>
        <v>1.7454453166071462</v>
      </c>
      <c r="T62" s="103"/>
      <c r="V62" s="96" t="s">
        <v>7</v>
      </c>
      <c r="W62" s="107">
        <f>W29/$W29</f>
        <v>1</v>
      </c>
      <c r="X62" s="107">
        <f t="shared" ref="X62:Z62" si="57">X29/$W29</f>
        <v>1.289835073263736</v>
      </c>
      <c r="Y62" s="107">
        <f t="shared" si="57"/>
        <v>1.6237623222343833</v>
      </c>
      <c r="Z62" s="107">
        <f t="shared" si="57"/>
        <v>1.7916889385030661</v>
      </c>
      <c r="AA62" s="99"/>
    </row>
    <row r="63" spans="14:27" x14ac:dyDescent="0.35">
      <c r="N63" s="7">
        <v>599</v>
      </c>
      <c r="O63" s="34" t="s">
        <v>6</v>
      </c>
      <c r="P63" s="101">
        <f t="shared" ref="P63:R69" si="58">P30/$P30</f>
        <v>1</v>
      </c>
      <c r="Q63" s="101">
        <f t="shared" si="58"/>
        <v>1.2586153740750892</v>
      </c>
      <c r="R63" s="101">
        <f t="shared" si="58"/>
        <v>1.5794909564264181</v>
      </c>
      <c r="S63" s="101">
        <f t="shared" ref="S63" si="59">S30/$P30</f>
        <v>1.7340367223896958</v>
      </c>
      <c r="T63" s="103"/>
      <c r="V63" s="96" t="s">
        <v>6</v>
      </c>
      <c r="W63" s="107">
        <f t="shared" ref="W63:W69" si="60">W30/$W30</f>
        <v>1</v>
      </c>
      <c r="X63" s="107">
        <f t="shared" ref="X63:Z63" si="61">X30/$W30</f>
        <v>1.286300415412833</v>
      </c>
      <c r="Y63" s="107">
        <f t="shared" si="61"/>
        <v>1.6357503606144945</v>
      </c>
      <c r="Z63" s="107">
        <f t="shared" si="61"/>
        <v>1.8044569315190249</v>
      </c>
      <c r="AA63" s="99"/>
    </row>
    <row r="64" spans="14:27" x14ac:dyDescent="0.35">
      <c r="N64" s="7">
        <v>568</v>
      </c>
      <c r="O64" s="34" t="s">
        <v>5</v>
      </c>
      <c r="P64" s="101">
        <f t="shared" si="58"/>
        <v>1</v>
      </c>
      <c r="Q64" s="101">
        <f t="shared" si="58"/>
        <v>1.2775374076077159</v>
      </c>
      <c r="R64" s="101">
        <f t="shared" si="58"/>
        <v>1.6180638182801514</v>
      </c>
      <c r="S64" s="101">
        <f t="shared" ref="S64" si="62">S31/$P31</f>
        <v>1.784333874166216</v>
      </c>
      <c r="T64" s="103"/>
      <c r="V64" s="96" t="s">
        <v>5</v>
      </c>
      <c r="W64" s="107">
        <f t="shared" si="60"/>
        <v>1</v>
      </c>
      <c r="X64" s="107">
        <f t="shared" ref="X64:Z64" si="63">X31/$W31</f>
        <v>1.2859325403347401</v>
      </c>
      <c r="Y64" s="107">
        <f t="shared" si="63"/>
        <v>1.6425332317670112</v>
      </c>
      <c r="Z64" s="107">
        <f t="shared" si="63"/>
        <v>1.8346107727948986</v>
      </c>
      <c r="AA64" s="99"/>
    </row>
    <row r="65" spans="14:27" x14ac:dyDescent="0.35">
      <c r="N65" s="7">
        <v>599</v>
      </c>
      <c r="O65" s="34" t="s">
        <v>4</v>
      </c>
      <c r="P65" s="101">
        <f t="shared" si="58"/>
        <v>1</v>
      </c>
      <c r="Q65" s="101">
        <f t="shared" si="58"/>
        <v>1.2578757315402813</v>
      </c>
      <c r="R65" s="101">
        <f t="shared" si="58"/>
        <v>1.5724069231727058</v>
      </c>
      <c r="S65" s="101">
        <f t="shared" ref="S65" si="64">S32/$P32</f>
        <v>1.7261237703897399</v>
      </c>
      <c r="T65" s="103"/>
      <c r="V65" s="96" t="s">
        <v>4</v>
      </c>
      <c r="W65" s="107">
        <f t="shared" si="60"/>
        <v>1</v>
      </c>
      <c r="X65" s="107">
        <f t="shared" ref="X65:Z65" si="65">X32/$W32</f>
        <v>1.2798059603710241</v>
      </c>
      <c r="Y65" s="107">
        <f t="shared" si="65"/>
        <v>1.6209239815156133</v>
      </c>
      <c r="Z65" s="107">
        <f t="shared" si="65"/>
        <v>1.7808362367365014</v>
      </c>
      <c r="AA65" s="99"/>
    </row>
    <row r="66" spans="14:27" x14ac:dyDescent="0.35">
      <c r="N66" s="7">
        <v>568</v>
      </c>
      <c r="O66" s="34" t="s">
        <v>3</v>
      </c>
      <c r="P66" s="101">
        <f t="shared" si="58"/>
        <v>1</v>
      </c>
      <c r="Q66" s="101">
        <f t="shared" si="58"/>
        <v>1.2644915534945349</v>
      </c>
      <c r="R66" s="101">
        <f t="shared" si="58"/>
        <v>1.5875565860660263</v>
      </c>
      <c r="S66" s="101">
        <f t="shared" ref="S66" si="66">S33/$P33</f>
        <v>1.7440101578889255</v>
      </c>
      <c r="T66" s="103"/>
      <c r="V66" s="96" t="s">
        <v>3</v>
      </c>
      <c r="W66" s="107">
        <f t="shared" si="60"/>
        <v>1</v>
      </c>
      <c r="X66" s="107">
        <f t="shared" ref="X66:Z66" si="67">X33/$W33</f>
        <v>1.2751603249667962</v>
      </c>
      <c r="Y66" s="107">
        <f t="shared" si="67"/>
        <v>1.6113509638478576</v>
      </c>
      <c r="Z66" s="107">
        <f t="shared" si="67"/>
        <v>1.7673123466649925</v>
      </c>
      <c r="AA66" s="99"/>
    </row>
    <row r="67" spans="14:27" x14ac:dyDescent="0.35">
      <c r="N67" s="7">
        <v>599</v>
      </c>
      <c r="O67" s="34" t="s">
        <v>2</v>
      </c>
      <c r="P67" s="101">
        <f t="shared" si="58"/>
        <v>1</v>
      </c>
      <c r="Q67" s="101">
        <f t="shared" si="58"/>
        <v>1.2550896943553054</v>
      </c>
      <c r="R67" s="101">
        <f t="shared" si="58"/>
        <v>1.5675732547740544</v>
      </c>
      <c r="S67" s="101">
        <f t="shared" ref="S67" si="68">S34/$P34</f>
        <v>1.7178704824030722</v>
      </c>
      <c r="T67" s="103"/>
      <c r="V67" s="96" t="s">
        <v>2</v>
      </c>
      <c r="W67" s="107">
        <f t="shared" si="60"/>
        <v>1</v>
      </c>
      <c r="X67" s="107">
        <f t="shared" ref="X67:Z67" si="69">X34/$W34</f>
        <v>1.2711453160112451</v>
      </c>
      <c r="Y67" s="107">
        <f t="shared" si="69"/>
        <v>1.6089247529819397</v>
      </c>
      <c r="Z67" s="107">
        <f t="shared" si="69"/>
        <v>1.7732787171219422</v>
      </c>
      <c r="AA67" s="99"/>
    </row>
    <row r="68" spans="14:27" x14ac:dyDescent="0.35">
      <c r="N68" s="7">
        <v>568</v>
      </c>
      <c r="O68" s="34" t="s">
        <v>1</v>
      </c>
      <c r="P68" s="101">
        <f t="shared" si="58"/>
        <v>1</v>
      </c>
      <c r="Q68" s="101">
        <f t="shared" si="58"/>
        <v>1.2626121306888325</v>
      </c>
      <c r="R68" s="101">
        <f t="shared" si="58"/>
        <v>1.5844786437330263</v>
      </c>
      <c r="S68" s="101">
        <f t="shared" ref="S68" si="70">S35/$P35</f>
        <v>1.7382931445971526</v>
      </c>
      <c r="T68" s="103"/>
      <c r="V68" s="96" t="s">
        <v>1</v>
      </c>
      <c r="W68" s="107">
        <f t="shared" si="60"/>
        <v>1</v>
      </c>
      <c r="X68" s="107">
        <f t="shared" ref="X68:Z68" si="71">X35/$W35</f>
        <v>1.2694786683117407</v>
      </c>
      <c r="Y68" s="107">
        <f t="shared" si="71"/>
        <v>1.6021207896767142</v>
      </c>
      <c r="Z68" s="107">
        <f t="shared" si="71"/>
        <v>1.7721876987213006</v>
      </c>
      <c r="AA68" s="99"/>
    </row>
    <row r="69" spans="14:27" ht="15" thickBot="1" x14ac:dyDescent="0.4">
      <c r="N69" s="4">
        <v>599</v>
      </c>
      <c r="O69" s="92" t="s">
        <v>0</v>
      </c>
      <c r="P69" s="101">
        <f t="shared" si="58"/>
        <v>1</v>
      </c>
      <c r="Q69" s="101">
        <f t="shared" si="58"/>
        <v>1.25436751120461</v>
      </c>
      <c r="R69" s="101">
        <f t="shared" si="58"/>
        <v>1.5651696698070063</v>
      </c>
      <c r="S69" s="101">
        <f t="shared" ref="S69" si="72">S36/$P36</f>
        <v>1.7127961218329826</v>
      </c>
      <c r="T69" s="104"/>
      <c r="V69" s="98" t="s">
        <v>0</v>
      </c>
      <c r="W69" s="107">
        <f t="shared" si="60"/>
        <v>1</v>
      </c>
      <c r="X69" s="107">
        <f t="shared" ref="X69:Z69" si="73">X36/$W36</f>
        <v>1.2768687104427916</v>
      </c>
      <c r="Y69" s="107">
        <f t="shared" si="73"/>
        <v>1.6160647493426203</v>
      </c>
      <c r="Z69" s="107">
        <f t="shared" si="73"/>
        <v>1.7820331021381679</v>
      </c>
      <c r="AA69" s="100"/>
    </row>
  </sheetData>
  <mergeCells count="22">
    <mergeCell ref="C2:H3"/>
    <mergeCell ref="J2:L3"/>
    <mergeCell ref="C4:H5"/>
    <mergeCell ref="J4:L5"/>
    <mergeCell ref="N4:T4"/>
    <mergeCell ref="C16:C23"/>
    <mergeCell ref="C25:C32"/>
    <mergeCell ref="C34:C41"/>
    <mergeCell ref="V4:AA4"/>
    <mergeCell ref="P5:T5"/>
    <mergeCell ref="P16:T16"/>
    <mergeCell ref="P27:T27"/>
    <mergeCell ref="C7:C14"/>
    <mergeCell ref="W5:AA5"/>
    <mergeCell ref="W16:AA16"/>
    <mergeCell ref="W27:AA27"/>
    <mergeCell ref="P60:T60"/>
    <mergeCell ref="W38:AA38"/>
    <mergeCell ref="W49:AA49"/>
    <mergeCell ref="W60:AA60"/>
    <mergeCell ref="P38:T38"/>
    <mergeCell ref="P49:T49"/>
  </mergeCells>
  <pageMargins left="0.7" right="0.7" top="0.75" bottom="0.75" header="0.3" footer="0.3"/>
  <pageSetup paperSize="9" orientation="portrait" horizontalDpi="300" verticalDpi="30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D8BD8F-FA14-4CB3-AFF7-A8E10D8733FE}">
  <dimension ref="A1:AO69"/>
  <sheetViews>
    <sheetView zoomScale="145" zoomScaleNormal="145" workbookViewId="0">
      <selection activeCell="A16" sqref="A16"/>
    </sheetView>
  </sheetViews>
  <sheetFormatPr defaultRowHeight="14.5" x14ac:dyDescent="0.35"/>
  <cols>
    <col min="1" max="1" width="41.54296875" bestFit="1" customWidth="1"/>
    <col min="2" max="2" width="12.54296875" customWidth="1"/>
    <col min="3" max="3" width="17.1796875" customWidth="1"/>
    <col min="9" max="9" width="1.453125" customWidth="1"/>
    <col min="10" max="10" width="7.453125" bestFit="1" customWidth="1"/>
    <col min="11" max="12" width="7.36328125" bestFit="1" customWidth="1"/>
    <col min="14" max="14" width="11.7265625" bestFit="1" customWidth="1"/>
    <col min="15" max="15" width="10.453125" bestFit="1" customWidth="1"/>
    <col min="16" max="16" width="12.1796875" bestFit="1" customWidth="1"/>
    <col min="17" max="17" width="8.453125" bestFit="1" customWidth="1"/>
    <col min="18" max="18" width="12.6328125" bestFit="1" customWidth="1"/>
    <col min="19" max="19" width="3" customWidth="1"/>
    <col min="20" max="20" width="4" customWidth="1"/>
    <col min="21" max="21" width="1.81640625" customWidth="1"/>
    <col min="22" max="22" width="10.453125" bestFit="1" customWidth="1"/>
    <col min="23" max="23" width="12.1796875" bestFit="1" customWidth="1"/>
    <col min="24" max="24" width="7.36328125" bestFit="1" customWidth="1"/>
    <col min="25" max="25" width="12.6328125" bestFit="1" customWidth="1"/>
    <col min="26" max="26" width="3.7265625" customWidth="1"/>
    <col min="27" max="27" width="3.08984375" customWidth="1"/>
  </cols>
  <sheetData>
    <row r="1" spans="1:41" ht="33.5" x14ac:dyDescent="0.35">
      <c r="A1" t="s">
        <v>51</v>
      </c>
      <c r="B1" s="17">
        <v>0.14249700000000001</v>
      </c>
      <c r="C1" s="76" t="s">
        <v>60</v>
      </c>
    </row>
    <row r="2" spans="1:41" ht="14.5" customHeight="1" x14ac:dyDescent="0.35">
      <c r="A2" t="s">
        <v>49</v>
      </c>
      <c r="B2" s="17">
        <v>0.33603499999999997</v>
      </c>
      <c r="C2" s="123" t="s">
        <v>48</v>
      </c>
      <c r="D2" s="123"/>
      <c r="E2" s="123"/>
      <c r="F2" s="123"/>
      <c r="G2" s="123"/>
      <c r="H2" s="123"/>
      <c r="I2" s="74"/>
      <c r="J2" s="123" t="s">
        <v>47</v>
      </c>
      <c r="K2" s="123"/>
      <c r="L2" s="123"/>
    </row>
    <row r="3" spans="1:41" ht="18.5" customHeight="1" x14ac:dyDescent="0.35">
      <c r="A3" t="s">
        <v>46</v>
      </c>
      <c r="B3" s="17">
        <v>0.31234299999999998</v>
      </c>
      <c r="C3" s="123"/>
      <c r="D3" s="123"/>
      <c r="E3" s="123"/>
      <c r="F3" s="123"/>
      <c r="G3" s="123"/>
      <c r="H3" s="123"/>
      <c r="I3" s="74"/>
      <c r="J3" s="123"/>
      <c r="K3" s="123"/>
      <c r="L3" s="123"/>
      <c r="Q3" s="74"/>
      <c r="R3" s="74"/>
      <c r="S3" s="74"/>
      <c r="T3" s="74"/>
      <c r="U3" s="74"/>
      <c r="V3" s="74"/>
      <c r="X3" s="74"/>
      <c r="Y3" s="74"/>
    </row>
    <row r="4" spans="1:41" ht="31.5" thickBot="1" x14ac:dyDescent="0.4">
      <c r="A4" t="s">
        <v>45</v>
      </c>
      <c r="B4" s="17">
        <v>0.58715300000000004</v>
      </c>
      <c r="C4" s="124" t="s">
        <v>44</v>
      </c>
      <c r="D4" s="124"/>
      <c r="E4" s="124"/>
      <c r="F4" s="124"/>
      <c r="G4" s="124"/>
      <c r="H4" s="124"/>
      <c r="I4" s="75"/>
      <c r="J4" s="124" t="s">
        <v>43</v>
      </c>
      <c r="K4" s="124"/>
      <c r="L4" s="124"/>
      <c r="N4" s="123" t="s">
        <v>48</v>
      </c>
      <c r="O4" s="123"/>
      <c r="P4" s="123"/>
      <c r="Q4" s="123"/>
      <c r="R4" s="123"/>
      <c r="S4" s="123"/>
      <c r="T4" s="123"/>
      <c r="U4" s="74"/>
      <c r="V4" s="123" t="s">
        <v>47</v>
      </c>
      <c r="W4" s="123"/>
      <c r="X4" s="123"/>
      <c r="Y4" s="123"/>
      <c r="Z4" s="123"/>
      <c r="AA4" s="123"/>
    </row>
    <row r="5" spans="1:41" ht="31" x14ac:dyDescent="0.35">
      <c r="A5" t="s">
        <v>42</v>
      </c>
      <c r="B5" s="17">
        <v>0.21714600000000001</v>
      </c>
      <c r="C5" s="124"/>
      <c r="D5" s="124"/>
      <c r="E5" s="124"/>
      <c r="F5" s="124"/>
      <c r="G5" s="124"/>
      <c r="H5" s="124"/>
      <c r="I5" s="75"/>
      <c r="J5" s="124"/>
      <c r="K5" s="124"/>
      <c r="L5" s="124"/>
      <c r="N5" s="25"/>
      <c r="O5" s="90"/>
      <c r="P5" s="126" t="s">
        <v>19</v>
      </c>
      <c r="Q5" s="126"/>
      <c r="R5" s="126"/>
      <c r="S5" s="126"/>
      <c r="T5" s="127"/>
      <c r="V5" s="94"/>
      <c r="W5" s="126" t="s">
        <v>19</v>
      </c>
      <c r="X5" s="126"/>
      <c r="Y5" s="126"/>
      <c r="Z5" s="126"/>
      <c r="AA5" s="127"/>
      <c r="AO5">
        <v>123</v>
      </c>
    </row>
    <row r="6" spans="1:41" x14ac:dyDescent="0.35">
      <c r="A6" t="s">
        <v>41</v>
      </c>
      <c r="B6" s="17">
        <v>0.50179700000000005</v>
      </c>
      <c r="D6" s="11" t="s">
        <v>40</v>
      </c>
      <c r="E6" s="11" t="s">
        <v>39</v>
      </c>
      <c r="F6" s="11" t="s">
        <v>38</v>
      </c>
      <c r="G6" s="11" t="s">
        <v>37</v>
      </c>
      <c r="H6" s="11" t="s">
        <v>36</v>
      </c>
      <c r="I6" s="11"/>
      <c r="J6" s="11" t="s">
        <v>38</v>
      </c>
      <c r="K6" s="11" t="s">
        <v>37</v>
      </c>
      <c r="L6" s="11" t="s">
        <v>36</v>
      </c>
      <c r="N6" s="7" t="s">
        <v>56</v>
      </c>
      <c r="O6" s="11" t="s">
        <v>40</v>
      </c>
      <c r="P6" s="105" t="s">
        <v>61</v>
      </c>
      <c r="Q6" s="105" t="s">
        <v>81</v>
      </c>
      <c r="R6" s="105" t="s">
        <v>62</v>
      </c>
      <c r="S6" s="105"/>
      <c r="T6" s="8"/>
      <c r="V6" s="95" t="s">
        <v>40</v>
      </c>
      <c r="W6" s="105" t="s">
        <v>61</v>
      </c>
      <c r="X6" s="105" t="s">
        <v>81</v>
      </c>
      <c r="Y6" s="105" t="s">
        <v>62</v>
      </c>
      <c r="Z6" s="105"/>
      <c r="AA6" s="8"/>
    </row>
    <row r="7" spans="1:41" ht="13" customHeight="1" x14ac:dyDescent="0.35">
      <c r="A7" t="s">
        <v>35</v>
      </c>
      <c r="B7" s="17">
        <v>0.43850299999999998</v>
      </c>
      <c r="C7" s="117" t="s">
        <v>71</v>
      </c>
      <c r="D7" s="61" t="s">
        <v>7</v>
      </c>
      <c r="E7" s="61" t="s">
        <v>17</v>
      </c>
      <c r="F7" s="17">
        <v>534266.99445400003</v>
      </c>
      <c r="G7" s="20">
        <v>2375300</v>
      </c>
      <c r="H7" s="19">
        <v>4240800</v>
      </c>
      <c r="I7" s="17"/>
      <c r="J7" s="38">
        <v>0.124163</v>
      </c>
      <c r="K7" s="49">
        <v>0.91175499999999998</v>
      </c>
      <c r="L7" s="48">
        <v>1.481249</v>
      </c>
      <c r="N7" s="7">
        <v>568</v>
      </c>
      <c r="O7" s="34" t="s">
        <v>7</v>
      </c>
      <c r="P7" s="89">
        <f t="shared" ref="P7:P14" si="0">((F7*179)/$N7)/1000</f>
        <v>168.36935212546831</v>
      </c>
      <c r="Q7" s="89">
        <f>((F16*179)/$N7)/1000</f>
        <v>227.42722104335562</v>
      </c>
      <c r="R7" s="89">
        <f>((F25*179)/$N7)/1000</f>
        <v>280.83339459397712</v>
      </c>
      <c r="S7" s="89">
        <f>((F34*179)/$N7)/1000</f>
        <v>0</v>
      </c>
      <c r="T7" s="91"/>
      <c r="V7" s="96" t="s">
        <v>7</v>
      </c>
      <c r="W7" s="106">
        <f>J7</f>
        <v>0.124163</v>
      </c>
      <c r="X7" s="106">
        <f>J16</f>
        <v>0.13732800000000001</v>
      </c>
      <c r="Y7" s="106">
        <f>J25</f>
        <v>0.14249700000000001</v>
      </c>
      <c r="Z7" s="89">
        <f>J34</f>
        <v>0</v>
      </c>
      <c r="AA7" s="91"/>
    </row>
    <row r="8" spans="1:41" x14ac:dyDescent="0.35">
      <c r="A8" t="s">
        <v>33</v>
      </c>
      <c r="B8" s="17">
        <v>0.20889099999999999</v>
      </c>
      <c r="C8" s="118"/>
      <c r="D8" s="22" t="s">
        <v>6</v>
      </c>
      <c r="E8" s="22" t="s">
        <v>16</v>
      </c>
      <c r="F8" s="17">
        <v>1531500</v>
      </c>
      <c r="G8" s="17">
        <v>2717600</v>
      </c>
      <c r="H8" s="16">
        <v>4569100</v>
      </c>
      <c r="I8" s="17"/>
      <c r="J8" s="38">
        <v>0.30855100000000002</v>
      </c>
      <c r="K8" s="38">
        <v>0.77096799999999999</v>
      </c>
      <c r="L8" s="46">
        <v>1.2417899999999999</v>
      </c>
      <c r="N8" s="7">
        <v>599</v>
      </c>
      <c r="O8" s="34" t="s">
        <v>6</v>
      </c>
      <c r="P8" s="89">
        <f t="shared" si="0"/>
        <v>457.6602671118531</v>
      </c>
      <c r="Q8" s="89">
        <f t="shared" ref="Q8:Q14" si="1">((F17*179)/$N8)/1000</f>
        <v>602.74290484140226</v>
      </c>
      <c r="R8" s="89">
        <f t="shared" ref="R8:R14" si="2">((F26*179)/$N8)/1000</f>
        <v>734.55742904841395</v>
      </c>
      <c r="S8" s="89">
        <f t="shared" ref="S8:S14" si="3">((F35*179)/$N8)/1000</f>
        <v>0</v>
      </c>
      <c r="T8" s="91"/>
      <c r="V8" s="96" t="s">
        <v>6</v>
      </c>
      <c r="W8" s="106">
        <f t="shared" ref="W8:W14" si="4">J8</f>
        <v>0.30855100000000002</v>
      </c>
      <c r="X8" s="106">
        <f t="shared" ref="X8:X14" si="5">J17</f>
        <v>0.32348500000000002</v>
      </c>
      <c r="Y8" s="106">
        <f t="shared" ref="Y8:Y14" si="6">J26</f>
        <v>0.33603499999999997</v>
      </c>
      <c r="Z8" s="89">
        <f t="shared" ref="Z8:Z14" si="7">J35</f>
        <v>0</v>
      </c>
      <c r="AA8" s="91"/>
    </row>
    <row r="9" spans="1:41" x14ac:dyDescent="0.35">
      <c r="C9" s="118"/>
      <c r="D9" s="22" t="s">
        <v>5</v>
      </c>
      <c r="E9" s="22" t="s">
        <v>15</v>
      </c>
      <c r="F9" s="17">
        <v>2127600</v>
      </c>
      <c r="G9" s="17">
        <v>2530000</v>
      </c>
      <c r="H9" s="16">
        <v>4261100</v>
      </c>
      <c r="I9" s="17"/>
      <c r="J9" s="38">
        <v>0.26594400000000001</v>
      </c>
      <c r="K9" s="38">
        <v>0.343943</v>
      </c>
      <c r="L9" s="46">
        <v>0.63016399999999995</v>
      </c>
      <c r="N9" s="7">
        <v>568</v>
      </c>
      <c r="O9" s="34" t="s">
        <v>5</v>
      </c>
      <c r="P9" s="89">
        <f t="shared" si="0"/>
        <v>670.49366197183099</v>
      </c>
      <c r="Q9" s="89">
        <f t="shared" si="1"/>
        <v>895.72482394366205</v>
      </c>
      <c r="R9" s="89">
        <f t="shared" si="2"/>
        <v>1098.707042253521</v>
      </c>
      <c r="S9" s="89">
        <f t="shared" si="3"/>
        <v>0</v>
      </c>
      <c r="T9" s="91"/>
      <c r="V9" s="96" t="s">
        <v>5</v>
      </c>
      <c r="W9" s="106">
        <f t="shared" si="4"/>
        <v>0.26594400000000001</v>
      </c>
      <c r="X9" s="106">
        <f t="shared" si="5"/>
        <v>0.28765600000000002</v>
      </c>
      <c r="Y9" s="106">
        <f t="shared" si="6"/>
        <v>0.31234299999999998</v>
      </c>
      <c r="Z9" s="89">
        <f t="shared" si="7"/>
        <v>0</v>
      </c>
      <c r="AA9" s="91"/>
    </row>
    <row r="10" spans="1:41" x14ac:dyDescent="0.35">
      <c r="C10" s="118"/>
      <c r="D10" s="22" t="s">
        <v>4</v>
      </c>
      <c r="E10" s="22" t="s">
        <v>14</v>
      </c>
      <c r="F10" s="17">
        <v>4903700</v>
      </c>
      <c r="G10" s="17">
        <v>9264000</v>
      </c>
      <c r="H10" s="16">
        <v>13026000</v>
      </c>
      <c r="I10" s="17"/>
      <c r="J10" s="38">
        <v>0.53747299999999998</v>
      </c>
      <c r="K10" s="38">
        <v>1.149661</v>
      </c>
      <c r="L10" s="46">
        <v>1.6193869999999999</v>
      </c>
      <c r="N10" s="7">
        <v>599</v>
      </c>
      <c r="O10" s="34" t="s">
        <v>4</v>
      </c>
      <c r="P10" s="89">
        <f t="shared" si="0"/>
        <v>1465.3794657762937</v>
      </c>
      <c r="Q10" s="89">
        <f t="shared" si="1"/>
        <v>1853.3821368948247</v>
      </c>
      <c r="R10" s="89">
        <f t="shared" si="2"/>
        <v>2197.2175292153593</v>
      </c>
      <c r="S10" s="89">
        <f t="shared" si="3"/>
        <v>0</v>
      </c>
      <c r="T10" s="91"/>
      <c r="V10" s="96" t="s">
        <v>4</v>
      </c>
      <c r="W10" s="106">
        <f t="shared" si="4"/>
        <v>0.53747299999999998</v>
      </c>
      <c r="X10" s="106">
        <f t="shared" si="5"/>
        <v>0.562944</v>
      </c>
      <c r="Y10" s="106">
        <f t="shared" si="6"/>
        <v>0.58715300000000004</v>
      </c>
      <c r="Z10" s="89">
        <f t="shared" si="7"/>
        <v>0</v>
      </c>
      <c r="AA10" s="91"/>
    </row>
    <row r="11" spans="1:41" x14ac:dyDescent="0.35">
      <c r="C11" s="118"/>
      <c r="D11" s="22" t="s">
        <v>3</v>
      </c>
      <c r="E11" s="22" t="s">
        <v>13</v>
      </c>
      <c r="F11" s="17">
        <v>2040900</v>
      </c>
      <c r="G11" s="17">
        <v>10208000</v>
      </c>
      <c r="H11" s="16">
        <v>14425000</v>
      </c>
      <c r="I11" s="17"/>
      <c r="J11" s="38">
        <v>0.18623200000000001</v>
      </c>
      <c r="K11" s="38">
        <v>1.3020590000000001</v>
      </c>
      <c r="L11" s="46">
        <v>1.8078970000000001</v>
      </c>
      <c r="N11" s="7">
        <v>568</v>
      </c>
      <c r="O11" s="34" t="s">
        <v>3</v>
      </c>
      <c r="P11" s="89">
        <f t="shared" si="0"/>
        <v>643.17095070422533</v>
      </c>
      <c r="Q11" s="89">
        <f t="shared" si="1"/>
        <v>875.27218309859154</v>
      </c>
      <c r="R11" s="89">
        <f t="shared" si="2"/>
        <v>1076.8362676056338</v>
      </c>
      <c r="S11" s="89">
        <f t="shared" si="3"/>
        <v>0</v>
      </c>
      <c r="T11" s="91"/>
      <c r="V11" s="96" t="s">
        <v>3</v>
      </c>
      <c r="W11" s="106">
        <f t="shared" si="4"/>
        <v>0.18623200000000001</v>
      </c>
      <c r="X11" s="106">
        <f t="shared" si="5"/>
        <v>0.20143800000000001</v>
      </c>
      <c r="Y11" s="106">
        <f t="shared" si="6"/>
        <v>0.21714600000000001</v>
      </c>
      <c r="Z11" s="89">
        <f t="shared" si="7"/>
        <v>0</v>
      </c>
      <c r="AA11" s="91"/>
    </row>
    <row r="12" spans="1:41" x14ac:dyDescent="0.35">
      <c r="B12" t="s">
        <v>73</v>
      </c>
      <c r="C12" s="118"/>
      <c r="D12" s="22" t="s">
        <v>2</v>
      </c>
      <c r="E12" s="22" t="s">
        <v>11</v>
      </c>
      <c r="F12" s="17">
        <v>4099000</v>
      </c>
      <c r="G12" s="17">
        <v>12532000</v>
      </c>
      <c r="H12" s="16">
        <v>15485000</v>
      </c>
      <c r="I12" s="17"/>
      <c r="J12" s="38">
        <v>0.46925499999999998</v>
      </c>
      <c r="K12" s="38">
        <v>1.6142989999999999</v>
      </c>
      <c r="L12" s="46">
        <v>2.126773</v>
      </c>
      <c r="N12" s="7">
        <v>599</v>
      </c>
      <c r="O12" s="34" t="s">
        <v>2</v>
      </c>
      <c r="P12" s="89">
        <f t="shared" si="0"/>
        <v>1224.9098497495827</v>
      </c>
      <c r="Q12" s="89">
        <f t="shared" si="1"/>
        <v>1520.7529215358932</v>
      </c>
      <c r="R12" s="89">
        <f t="shared" si="2"/>
        <v>1762.6569282136895</v>
      </c>
      <c r="S12" s="89">
        <f t="shared" si="3"/>
        <v>0</v>
      </c>
      <c r="T12" s="91"/>
      <c r="V12" s="96" t="s">
        <v>2</v>
      </c>
      <c r="W12" s="106">
        <f t="shared" si="4"/>
        <v>0.46925499999999998</v>
      </c>
      <c r="X12" s="106">
        <f t="shared" si="5"/>
        <v>0.48780099999999998</v>
      </c>
      <c r="Y12" s="106">
        <f t="shared" si="6"/>
        <v>0.50179700000000005</v>
      </c>
      <c r="Z12" s="89">
        <f t="shared" si="7"/>
        <v>0</v>
      </c>
      <c r="AA12" s="91"/>
    </row>
    <row r="13" spans="1:41" x14ac:dyDescent="0.35">
      <c r="B13" t="s">
        <v>74</v>
      </c>
      <c r="C13" s="118"/>
      <c r="D13" s="22" t="s">
        <v>1</v>
      </c>
      <c r="E13" s="22" t="s">
        <v>10</v>
      </c>
      <c r="F13" s="17">
        <v>3496400</v>
      </c>
      <c r="G13" s="17">
        <v>6483400</v>
      </c>
      <c r="H13" s="16">
        <v>9668200</v>
      </c>
      <c r="I13" s="17"/>
      <c r="J13" s="38">
        <v>0.39087</v>
      </c>
      <c r="K13" s="38">
        <v>0.92950900000000003</v>
      </c>
      <c r="L13" s="46">
        <v>1.727301</v>
      </c>
      <c r="N13" s="7">
        <v>568</v>
      </c>
      <c r="O13" s="34" t="s">
        <v>1</v>
      </c>
      <c r="P13" s="89">
        <f t="shared" si="0"/>
        <v>1101.8584507042253</v>
      </c>
      <c r="Q13" s="89">
        <f t="shared" si="1"/>
        <v>1383.405281690141</v>
      </c>
      <c r="R13" s="89">
        <f t="shared" si="2"/>
        <v>1612.1975352112677</v>
      </c>
      <c r="S13" s="89">
        <f t="shared" si="3"/>
        <v>0</v>
      </c>
      <c r="T13" s="91"/>
      <c r="V13" s="96" t="s">
        <v>1</v>
      </c>
      <c r="W13" s="106">
        <f t="shared" si="4"/>
        <v>0.39087</v>
      </c>
      <c r="X13" s="106">
        <f t="shared" si="5"/>
        <v>0.421933</v>
      </c>
      <c r="Y13" s="106">
        <f t="shared" si="6"/>
        <v>0.43850299999999998</v>
      </c>
      <c r="Z13" s="89">
        <f t="shared" si="7"/>
        <v>0</v>
      </c>
      <c r="AA13" s="91"/>
    </row>
    <row r="14" spans="1:41" x14ac:dyDescent="0.35">
      <c r="B14" t="s">
        <v>75</v>
      </c>
      <c r="C14" s="119"/>
      <c r="D14" s="53" t="s">
        <v>0</v>
      </c>
      <c r="E14" s="53" t="s">
        <v>9</v>
      </c>
      <c r="F14" s="17">
        <v>1733400</v>
      </c>
      <c r="G14" s="13">
        <v>4661600</v>
      </c>
      <c r="H14" s="12">
        <v>8822400</v>
      </c>
      <c r="I14" s="17"/>
      <c r="J14" s="38">
        <v>0.19553899999999999</v>
      </c>
      <c r="K14" s="44">
        <v>0.99272199999999999</v>
      </c>
      <c r="L14" s="43">
        <v>1.92662</v>
      </c>
      <c r="N14" s="7">
        <v>599</v>
      </c>
      <c r="O14" s="34" t="s">
        <v>0</v>
      </c>
      <c r="P14" s="89">
        <f t="shared" si="0"/>
        <v>517.99432387312186</v>
      </c>
      <c r="Q14" s="89">
        <f t="shared" si="1"/>
        <v>660.71619365609342</v>
      </c>
      <c r="R14" s="89">
        <f t="shared" si="2"/>
        <v>782.81869782971614</v>
      </c>
      <c r="S14" s="89">
        <f t="shared" si="3"/>
        <v>0</v>
      </c>
      <c r="T14" s="91"/>
      <c r="V14" s="96" t="s">
        <v>0</v>
      </c>
      <c r="W14" s="106">
        <f t="shared" si="4"/>
        <v>0.19553899999999999</v>
      </c>
      <c r="X14" s="106">
        <f t="shared" si="5"/>
        <v>0.20404</v>
      </c>
      <c r="Y14" s="106">
        <f t="shared" si="6"/>
        <v>0.20889099999999999</v>
      </c>
      <c r="Z14" s="89">
        <f t="shared" si="7"/>
        <v>0</v>
      </c>
      <c r="AA14" s="91"/>
    </row>
    <row r="15" spans="1:41" x14ac:dyDescent="0.35">
      <c r="B15" s="17" t="s">
        <v>76</v>
      </c>
      <c r="N15" s="7"/>
      <c r="T15" s="10"/>
      <c r="V15" s="7"/>
      <c r="AA15" s="10"/>
    </row>
    <row r="16" spans="1:41" ht="14.5" customHeight="1" x14ac:dyDescent="0.35">
      <c r="C16" s="117" t="s">
        <v>70</v>
      </c>
      <c r="D16" s="61" t="s">
        <v>7</v>
      </c>
      <c r="E16" s="61" t="s">
        <v>17</v>
      </c>
      <c r="F16" s="17">
        <v>721668.50029400003</v>
      </c>
      <c r="G16" s="20">
        <v>2966400</v>
      </c>
      <c r="H16" s="19">
        <v>5514000</v>
      </c>
      <c r="I16" s="17"/>
      <c r="J16" s="38">
        <v>0.13732800000000001</v>
      </c>
      <c r="K16" s="49">
        <v>0.99180299999999999</v>
      </c>
      <c r="L16" s="48">
        <v>1.664364</v>
      </c>
      <c r="N16" s="7"/>
      <c r="O16" s="17"/>
      <c r="P16" s="108" t="s">
        <v>12</v>
      </c>
      <c r="Q16" s="108"/>
      <c r="R16" s="108"/>
      <c r="S16" s="108"/>
      <c r="T16" s="125"/>
      <c r="V16" s="97"/>
      <c r="W16" s="108" t="s">
        <v>12</v>
      </c>
      <c r="X16" s="108"/>
      <c r="Y16" s="108"/>
      <c r="Z16" s="108"/>
      <c r="AA16" s="125"/>
    </row>
    <row r="17" spans="2:27" x14ac:dyDescent="0.35">
      <c r="C17" s="118"/>
      <c r="D17" s="22" t="s">
        <v>6</v>
      </c>
      <c r="E17" s="22" t="s">
        <v>16</v>
      </c>
      <c r="F17" s="17">
        <v>2017000</v>
      </c>
      <c r="G17" s="17">
        <v>3449300</v>
      </c>
      <c r="H17" s="16">
        <v>5834600</v>
      </c>
      <c r="I17" s="17"/>
      <c r="J17" s="38">
        <v>0.32348500000000002</v>
      </c>
      <c r="K17" s="38">
        <v>0.80907200000000001</v>
      </c>
      <c r="L17" s="46">
        <v>1.328778</v>
      </c>
      <c r="N17" s="7" t="s">
        <v>56</v>
      </c>
      <c r="O17" s="11" t="s">
        <v>40</v>
      </c>
      <c r="P17" s="105" t="s">
        <v>61</v>
      </c>
      <c r="Q17" s="105" t="s">
        <v>81</v>
      </c>
      <c r="R17" s="105" t="s">
        <v>62</v>
      </c>
      <c r="S17" s="105"/>
      <c r="T17" s="8"/>
      <c r="V17" s="95" t="s">
        <v>40</v>
      </c>
      <c r="W17" s="105" t="s">
        <v>61</v>
      </c>
      <c r="X17" s="105" t="s">
        <v>81</v>
      </c>
      <c r="Y17" s="105" t="s">
        <v>62</v>
      </c>
      <c r="Z17" s="105"/>
      <c r="AA17" s="8"/>
    </row>
    <row r="18" spans="2:27" x14ac:dyDescent="0.35">
      <c r="C18" s="118"/>
      <c r="D18" s="22" t="s">
        <v>5</v>
      </c>
      <c r="E18" s="22" t="s">
        <v>15</v>
      </c>
      <c r="F18" s="17">
        <v>2842300</v>
      </c>
      <c r="G18" s="17">
        <v>3339500</v>
      </c>
      <c r="H18" s="16">
        <v>5553800</v>
      </c>
      <c r="I18" s="17"/>
      <c r="J18" s="38">
        <v>0.28765600000000002</v>
      </c>
      <c r="K18" s="38">
        <v>0.37242799999999998</v>
      </c>
      <c r="L18" s="46">
        <v>0.69564700000000002</v>
      </c>
      <c r="N18" s="7">
        <v>568</v>
      </c>
      <c r="O18" s="34" t="s">
        <v>7</v>
      </c>
      <c r="P18" s="89">
        <f>((G7*179)/$N18)/1000</f>
        <v>748.55404929577469</v>
      </c>
      <c r="Q18" s="89">
        <f>((G16*179)/$N18)/1000</f>
        <v>934.83380281690131</v>
      </c>
      <c r="R18" s="89">
        <f>((G25*179)/$N18)/1000</f>
        <v>1100.5348591549296</v>
      </c>
      <c r="S18" s="89">
        <f>((G34*179)/$N18)/1000</f>
        <v>0</v>
      </c>
      <c r="T18" s="91"/>
      <c r="V18" s="96" t="s">
        <v>7</v>
      </c>
      <c r="W18" s="106">
        <f>K7</f>
        <v>0.91175499999999998</v>
      </c>
      <c r="X18" s="106">
        <f>K16</f>
        <v>0.99180299999999999</v>
      </c>
      <c r="Y18" s="106">
        <f>K25</f>
        <v>1.0423469999999999</v>
      </c>
      <c r="Z18" s="89">
        <f>K34</f>
        <v>0</v>
      </c>
      <c r="AA18" s="91"/>
    </row>
    <row r="19" spans="2:27" x14ac:dyDescent="0.35">
      <c r="C19" s="118"/>
      <c r="D19" s="22" t="s">
        <v>4</v>
      </c>
      <c r="E19" s="22" t="s">
        <v>14</v>
      </c>
      <c r="F19" s="17">
        <v>6202100</v>
      </c>
      <c r="G19" s="17">
        <v>11348000</v>
      </c>
      <c r="H19" s="16">
        <v>16062000</v>
      </c>
      <c r="I19" s="17"/>
      <c r="J19" s="38">
        <v>0.562944</v>
      </c>
      <c r="K19" s="38">
        <v>1.223441</v>
      </c>
      <c r="L19" s="46">
        <v>1.7700149999999999</v>
      </c>
      <c r="N19" s="7">
        <v>599</v>
      </c>
      <c r="O19" s="34" t="s">
        <v>6</v>
      </c>
      <c r="P19" s="89">
        <f t="shared" ref="P19:P25" si="8">((G8*179)/$N19)/1000</f>
        <v>812.10417362270448</v>
      </c>
      <c r="Q19" s="89">
        <f t="shared" ref="Q19:Q24" si="9">((G17*179)/$N19)/1000</f>
        <v>1030.7590984974959</v>
      </c>
      <c r="R19" s="89">
        <f t="shared" ref="R19:R25" si="10">((G26*179)/$N19)/1000</f>
        <v>1235.9068447412355</v>
      </c>
      <c r="S19" s="89">
        <f t="shared" ref="S19:S25" si="11">((G35*179)/$N19)/1000</f>
        <v>0</v>
      </c>
      <c r="T19" s="91"/>
      <c r="V19" s="96" t="s">
        <v>6</v>
      </c>
      <c r="W19" s="106">
        <f t="shared" ref="W19:W25" si="12">K8</f>
        <v>0.77096799999999999</v>
      </c>
      <c r="X19" s="106">
        <f t="shared" ref="X19:X24" si="13">K17</f>
        <v>0.80907200000000001</v>
      </c>
      <c r="Y19" s="106">
        <f t="shared" ref="Y19:Y25" si="14">K26</f>
        <v>0.83582400000000001</v>
      </c>
      <c r="Z19" s="89">
        <f t="shared" ref="Z19:Z25" si="15">K35</f>
        <v>0</v>
      </c>
      <c r="AA19" s="91"/>
    </row>
    <row r="20" spans="2:27" x14ac:dyDescent="0.35">
      <c r="C20" s="118"/>
      <c r="D20" s="22" t="s">
        <v>3</v>
      </c>
      <c r="E20" s="22" t="s">
        <v>13</v>
      </c>
      <c r="F20" s="17">
        <v>2777400</v>
      </c>
      <c r="G20" s="17">
        <v>12692000</v>
      </c>
      <c r="H20" s="16">
        <v>18119000</v>
      </c>
      <c r="I20" s="17"/>
      <c r="J20" s="38">
        <v>0.20143800000000001</v>
      </c>
      <c r="K20" s="38">
        <v>1.436188</v>
      </c>
      <c r="L20" s="46">
        <v>2.0682710000000002</v>
      </c>
      <c r="N20" s="7">
        <v>568</v>
      </c>
      <c r="O20" s="34" t="s">
        <v>5</v>
      </c>
      <c r="P20" s="89">
        <f t="shared" si="8"/>
        <v>797.30633802816897</v>
      </c>
      <c r="Q20" s="89">
        <f t="shared" si="9"/>
        <v>1052.4128521126761</v>
      </c>
      <c r="R20" s="89">
        <f t="shared" si="10"/>
        <v>1294.66161971831</v>
      </c>
      <c r="S20" s="89">
        <f t="shared" si="11"/>
        <v>0</v>
      </c>
      <c r="T20" s="91"/>
      <c r="V20" s="96" t="s">
        <v>5</v>
      </c>
      <c r="W20" s="106">
        <f t="shared" si="12"/>
        <v>0.343943</v>
      </c>
      <c r="X20" s="106">
        <f t="shared" si="13"/>
        <v>0.37242799999999998</v>
      </c>
      <c r="Y20" s="106">
        <f t="shared" si="14"/>
        <v>0.39700099999999999</v>
      </c>
      <c r="Z20" s="89">
        <f t="shared" si="15"/>
        <v>0</v>
      </c>
      <c r="AA20" s="91"/>
    </row>
    <row r="21" spans="2:27" x14ac:dyDescent="0.35">
      <c r="C21" s="118"/>
      <c r="D21" s="22" t="s">
        <v>2</v>
      </c>
      <c r="E21" s="22" t="s">
        <v>11</v>
      </c>
      <c r="F21" s="17">
        <v>5089000</v>
      </c>
      <c r="G21" s="17">
        <v>15221000</v>
      </c>
      <c r="H21" s="16">
        <v>19011000</v>
      </c>
      <c r="I21" s="17"/>
      <c r="J21" s="38">
        <v>0.48780099999999998</v>
      </c>
      <c r="K21" s="38">
        <v>1.738192</v>
      </c>
      <c r="L21" s="46">
        <v>2.3316569999999999</v>
      </c>
      <c r="N21" s="7">
        <v>599</v>
      </c>
      <c r="O21" s="34" t="s">
        <v>4</v>
      </c>
      <c r="P21" s="89">
        <f t="shared" si="8"/>
        <v>2768.3739565943238</v>
      </c>
      <c r="Q21" s="89">
        <f t="shared" si="9"/>
        <v>3391.1385642737896</v>
      </c>
      <c r="R21" s="89">
        <f t="shared" si="10"/>
        <v>3950.252086811352</v>
      </c>
      <c r="S21" s="89">
        <f t="shared" si="11"/>
        <v>0</v>
      </c>
      <c r="T21" s="91"/>
      <c r="V21" s="96" t="s">
        <v>4</v>
      </c>
      <c r="W21" s="106">
        <f t="shared" si="12"/>
        <v>1.149661</v>
      </c>
      <c r="X21" s="106">
        <f t="shared" si="13"/>
        <v>1.223441</v>
      </c>
      <c r="Y21" s="106">
        <f t="shared" si="14"/>
        <v>1.265746</v>
      </c>
      <c r="Z21" s="89">
        <f t="shared" si="15"/>
        <v>0</v>
      </c>
      <c r="AA21" s="91"/>
    </row>
    <row r="22" spans="2:27" x14ac:dyDescent="0.35">
      <c r="C22" s="118"/>
      <c r="D22" s="22" t="s">
        <v>1</v>
      </c>
      <c r="E22" s="22" t="s">
        <v>10</v>
      </c>
      <c r="F22" s="17">
        <v>4389800</v>
      </c>
      <c r="G22" s="17">
        <v>8163100</v>
      </c>
      <c r="H22" s="16">
        <v>12147000</v>
      </c>
      <c r="I22" s="17"/>
      <c r="J22" s="38">
        <v>0.421933</v>
      </c>
      <c r="K22" s="38">
        <v>1.024311</v>
      </c>
      <c r="L22" s="46">
        <v>1.955533</v>
      </c>
      <c r="N22" s="7">
        <v>568</v>
      </c>
      <c r="O22" s="34" t="s">
        <v>3</v>
      </c>
      <c r="P22" s="89">
        <f t="shared" si="8"/>
        <v>3216.9577464788731</v>
      </c>
      <c r="Q22" s="89">
        <f t="shared" si="9"/>
        <v>3999.7676056338028</v>
      </c>
      <c r="R22" s="89">
        <f t="shared" si="10"/>
        <v>4683.3080985915494</v>
      </c>
      <c r="S22" s="89">
        <f t="shared" si="11"/>
        <v>0</v>
      </c>
      <c r="T22" s="91"/>
      <c r="V22" s="96" t="s">
        <v>3</v>
      </c>
      <c r="W22" s="106">
        <f t="shared" si="12"/>
        <v>1.3020590000000001</v>
      </c>
      <c r="X22" s="106">
        <f t="shared" si="13"/>
        <v>1.436188</v>
      </c>
      <c r="Y22" s="106">
        <f t="shared" si="14"/>
        <v>1.5209410000000001</v>
      </c>
      <c r="Z22" s="89">
        <f t="shared" si="15"/>
        <v>0</v>
      </c>
      <c r="AA22" s="91"/>
    </row>
    <row r="23" spans="2:27" x14ac:dyDescent="0.35">
      <c r="C23" s="119"/>
      <c r="D23" s="53" t="s">
        <v>0</v>
      </c>
      <c r="E23" s="53" t="s">
        <v>9</v>
      </c>
      <c r="F23" s="17">
        <v>2211000</v>
      </c>
      <c r="G23" s="13">
        <v>5698100</v>
      </c>
      <c r="H23" s="12">
        <v>10929000</v>
      </c>
      <c r="I23" s="17"/>
      <c r="J23" s="38">
        <v>0.20404</v>
      </c>
      <c r="K23" s="44">
        <v>1.0482530000000001</v>
      </c>
      <c r="L23" s="43">
        <v>2.087313</v>
      </c>
      <c r="N23" s="7">
        <v>599</v>
      </c>
      <c r="O23" s="34" t="s">
        <v>2</v>
      </c>
      <c r="P23" s="89">
        <f t="shared" si="8"/>
        <v>3744.9549248747912</v>
      </c>
      <c r="Q23" s="89">
        <f t="shared" si="9"/>
        <v>4548.5125208681129</v>
      </c>
      <c r="R23" s="89">
        <f t="shared" si="10"/>
        <v>5284.5342237061768</v>
      </c>
      <c r="S23" s="89">
        <f t="shared" si="11"/>
        <v>0</v>
      </c>
      <c r="T23" s="91"/>
      <c r="V23" s="96" t="s">
        <v>2</v>
      </c>
      <c r="W23" s="106">
        <f t="shared" si="12"/>
        <v>1.6142989999999999</v>
      </c>
      <c r="X23" s="106">
        <f t="shared" si="13"/>
        <v>1.738192</v>
      </c>
      <c r="Y23" s="106">
        <f t="shared" si="14"/>
        <v>1.8229900000000001</v>
      </c>
      <c r="Z23" s="89">
        <f t="shared" si="15"/>
        <v>0</v>
      </c>
      <c r="AA23" s="91"/>
    </row>
    <row r="24" spans="2:27" x14ac:dyDescent="0.35">
      <c r="N24" s="7">
        <v>568</v>
      </c>
      <c r="O24" s="34" t="s">
        <v>1</v>
      </c>
      <c r="P24" s="89">
        <f t="shared" si="8"/>
        <v>2043.1841549295773</v>
      </c>
      <c r="Q24" s="89">
        <f t="shared" si="9"/>
        <v>2572.5262323943662</v>
      </c>
      <c r="R24" s="89">
        <f t="shared" si="10"/>
        <v>3054.4396126760566</v>
      </c>
      <c r="S24" s="89">
        <f t="shared" si="11"/>
        <v>0</v>
      </c>
      <c r="T24" s="91"/>
      <c r="V24" s="96" t="s">
        <v>1</v>
      </c>
      <c r="W24" s="106">
        <f t="shared" si="12"/>
        <v>0.92950900000000003</v>
      </c>
      <c r="X24" s="106">
        <f t="shared" si="13"/>
        <v>1.024311</v>
      </c>
      <c r="Y24" s="106">
        <f t="shared" si="14"/>
        <v>1.0999570000000001</v>
      </c>
      <c r="Z24" s="89">
        <f t="shared" si="15"/>
        <v>0</v>
      </c>
      <c r="AA24" s="91"/>
    </row>
    <row r="25" spans="2:27" ht="14.5" customHeight="1" x14ac:dyDescent="0.35">
      <c r="B25" t="s">
        <v>77</v>
      </c>
      <c r="C25" s="117" t="s">
        <v>72</v>
      </c>
      <c r="D25" s="61" t="s">
        <v>7</v>
      </c>
      <c r="E25" s="61" t="s">
        <v>17</v>
      </c>
      <c r="F25" s="21">
        <v>891136.13480100001</v>
      </c>
      <c r="G25" s="20">
        <v>3492200</v>
      </c>
      <c r="H25" s="19">
        <v>6656700</v>
      </c>
      <c r="I25" s="17"/>
      <c r="J25" s="50">
        <v>0.14249700000000001</v>
      </c>
      <c r="K25" s="49">
        <v>1.0423469999999999</v>
      </c>
      <c r="L25" s="48">
        <v>1.7808349999999999</v>
      </c>
      <c r="N25" s="7">
        <v>599</v>
      </c>
      <c r="O25" s="34" t="s">
        <v>0</v>
      </c>
      <c r="P25" s="89">
        <f t="shared" si="8"/>
        <v>1393.032387312187</v>
      </c>
      <c r="Q25" s="89">
        <f>((G23*179)/$N25)/1000</f>
        <v>1702.7711185308849</v>
      </c>
      <c r="R25" s="89">
        <f t="shared" si="10"/>
        <v>1982.4175292153589</v>
      </c>
      <c r="S25" s="89">
        <f t="shared" si="11"/>
        <v>0</v>
      </c>
      <c r="T25" s="91"/>
      <c r="V25" s="96" t="s">
        <v>0</v>
      </c>
      <c r="W25" s="106">
        <f t="shared" si="12"/>
        <v>0.99272199999999999</v>
      </c>
      <c r="X25" s="106">
        <f>K23</f>
        <v>1.0482530000000001</v>
      </c>
      <c r="Y25" s="106">
        <f t="shared" si="14"/>
        <v>1.082687</v>
      </c>
      <c r="Z25" s="89">
        <f t="shared" si="15"/>
        <v>0</v>
      </c>
      <c r="AA25" s="91"/>
    </row>
    <row r="26" spans="2:27" x14ac:dyDescent="0.35">
      <c r="B26" t="s">
        <v>78</v>
      </c>
      <c r="C26" s="118"/>
      <c r="D26" s="22" t="s">
        <v>6</v>
      </c>
      <c r="E26" s="22" t="s">
        <v>16</v>
      </c>
      <c r="F26" s="18">
        <v>2458100</v>
      </c>
      <c r="G26" s="17">
        <v>4135800</v>
      </c>
      <c r="H26" s="16">
        <v>7014100</v>
      </c>
      <c r="I26" s="17"/>
      <c r="J26" s="47">
        <v>0.33603499999999997</v>
      </c>
      <c r="K26" s="38">
        <v>0.83582400000000001</v>
      </c>
      <c r="L26" s="46">
        <v>1.3833789999999999</v>
      </c>
      <c r="N26" s="7"/>
      <c r="T26" s="10"/>
      <c r="V26" s="7"/>
      <c r="AA26" s="10"/>
    </row>
    <row r="27" spans="2:27" x14ac:dyDescent="0.35">
      <c r="B27" t="s">
        <v>79</v>
      </c>
      <c r="C27" s="118"/>
      <c r="D27" s="22" t="s">
        <v>5</v>
      </c>
      <c r="E27" s="22" t="s">
        <v>15</v>
      </c>
      <c r="F27" s="18">
        <v>3486400</v>
      </c>
      <c r="G27" s="17">
        <v>4108200</v>
      </c>
      <c r="H27" s="16">
        <v>6747900</v>
      </c>
      <c r="I27" s="17"/>
      <c r="J27" s="47">
        <v>0.31234299999999998</v>
      </c>
      <c r="K27" s="38">
        <v>0.39700099999999999</v>
      </c>
      <c r="L27" s="46">
        <v>0.74547300000000005</v>
      </c>
      <c r="N27" s="7"/>
      <c r="O27" s="17"/>
      <c r="P27" s="108" t="s">
        <v>58</v>
      </c>
      <c r="Q27" s="108"/>
      <c r="R27" s="108"/>
      <c r="S27" s="108"/>
      <c r="T27" s="125"/>
      <c r="V27" s="97"/>
      <c r="W27" s="108" t="s">
        <v>58</v>
      </c>
      <c r="X27" s="108"/>
      <c r="Y27" s="108"/>
      <c r="Z27" s="108"/>
      <c r="AA27" s="125"/>
    </row>
    <row r="28" spans="2:27" x14ac:dyDescent="0.35">
      <c r="B28" t="s">
        <v>80</v>
      </c>
      <c r="C28" s="118"/>
      <c r="D28" s="22" t="s">
        <v>4</v>
      </c>
      <c r="E28" s="22" t="s">
        <v>14</v>
      </c>
      <c r="F28" s="18">
        <v>7352700</v>
      </c>
      <c r="G28" s="17">
        <v>13219000</v>
      </c>
      <c r="H28" s="16">
        <v>18826000</v>
      </c>
      <c r="I28" s="17"/>
      <c r="J28" s="47">
        <v>0.58715300000000004</v>
      </c>
      <c r="K28" s="38">
        <v>1.265746</v>
      </c>
      <c r="L28" s="46">
        <v>1.891848</v>
      </c>
      <c r="N28" s="7" t="s">
        <v>56</v>
      </c>
      <c r="O28" s="11" t="s">
        <v>40</v>
      </c>
      <c r="P28" s="105" t="s">
        <v>61</v>
      </c>
      <c r="Q28" s="105" t="s">
        <v>81</v>
      </c>
      <c r="R28" s="105" t="s">
        <v>62</v>
      </c>
      <c r="S28" s="105"/>
      <c r="T28" s="8"/>
      <c r="V28" s="95" t="s">
        <v>40</v>
      </c>
      <c r="W28" s="105" t="s">
        <v>61</v>
      </c>
      <c r="X28" s="105" t="s">
        <v>81</v>
      </c>
      <c r="Y28" s="105" t="s">
        <v>62</v>
      </c>
      <c r="Z28" s="105"/>
      <c r="AA28" s="8"/>
    </row>
    <row r="29" spans="2:27" x14ac:dyDescent="0.35">
      <c r="C29" s="118"/>
      <c r="D29" s="22" t="s">
        <v>3</v>
      </c>
      <c r="E29" s="22" t="s">
        <v>13</v>
      </c>
      <c r="F29" s="18">
        <v>3417000</v>
      </c>
      <c r="G29" s="17">
        <v>14861000</v>
      </c>
      <c r="H29" s="16">
        <v>21438000</v>
      </c>
      <c r="I29" s="17"/>
      <c r="J29" s="47">
        <v>0.21714600000000001</v>
      </c>
      <c r="K29" s="38">
        <v>1.5209410000000001</v>
      </c>
      <c r="L29" s="46">
        <v>2.2512219999999998</v>
      </c>
      <c r="N29" s="7">
        <v>568</v>
      </c>
      <c r="O29" s="34" t="s">
        <v>7</v>
      </c>
      <c r="P29" s="89">
        <f>((H7*179)/$N29)/1000</f>
        <v>1336.4492957746479</v>
      </c>
      <c r="Q29" s="89">
        <f>((H16*179)/$N29)/1000</f>
        <v>1737.6866197183099</v>
      </c>
      <c r="R29" s="89">
        <f>((H25*179)/$N29)/1000</f>
        <v>2097.7980633802817</v>
      </c>
      <c r="S29" s="89">
        <f>((H34*179)/$N29)/1000</f>
        <v>0</v>
      </c>
      <c r="T29" s="91"/>
      <c r="V29" s="96" t="s">
        <v>7</v>
      </c>
      <c r="W29" s="106">
        <f>L7</f>
        <v>1.481249</v>
      </c>
      <c r="X29" s="106">
        <f>L16</f>
        <v>1.664364</v>
      </c>
      <c r="Y29" s="106">
        <f>L25</f>
        <v>1.7808349999999999</v>
      </c>
      <c r="Z29" s="89">
        <f>L34</f>
        <v>0</v>
      </c>
      <c r="AA29" s="91"/>
    </row>
    <row r="30" spans="2:27" x14ac:dyDescent="0.35">
      <c r="C30" s="118"/>
      <c r="D30" s="22" t="s">
        <v>2</v>
      </c>
      <c r="E30" s="22" t="s">
        <v>11</v>
      </c>
      <c r="F30" s="18">
        <v>5898500</v>
      </c>
      <c r="G30" s="17">
        <v>17684000</v>
      </c>
      <c r="H30" s="16">
        <v>22261000</v>
      </c>
      <c r="I30" s="17"/>
      <c r="J30" s="47">
        <v>0.50179700000000005</v>
      </c>
      <c r="K30" s="38">
        <v>1.8229900000000001</v>
      </c>
      <c r="L30" s="46">
        <v>2.4936579999999999</v>
      </c>
      <c r="N30" s="7">
        <v>599</v>
      </c>
      <c r="O30" s="34" t="s">
        <v>6</v>
      </c>
      <c r="P30" s="89">
        <f t="shared" ref="P30:P36" si="16">((H8*179)/$N30)/1000</f>
        <v>1365.3904841402339</v>
      </c>
      <c r="Q30" s="89">
        <f t="shared" ref="Q30:Q36" si="17">((H17*179)/$N30)/1000</f>
        <v>1743.5616026711184</v>
      </c>
      <c r="R30" s="89">
        <f t="shared" ref="R30:R36" si="18">((H26*179)/$N30)/1000</f>
        <v>2096.0332220367281</v>
      </c>
      <c r="S30" s="89">
        <f t="shared" ref="S30:S36" si="19">((H35*179)/$N30)/1000</f>
        <v>0</v>
      </c>
      <c r="T30" s="91"/>
      <c r="V30" s="96" t="s">
        <v>6</v>
      </c>
      <c r="W30" s="106">
        <f t="shared" ref="W30:W36" si="20">L8</f>
        <v>1.2417899999999999</v>
      </c>
      <c r="X30" s="106">
        <f t="shared" ref="X30:X36" si="21">L17</f>
        <v>1.328778</v>
      </c>
      <c r="Y30" s="106">
        <f t="shared" ref="Y30:Y36" si="22">L26</f>
        <v>1.3833789999999999</v>
      </c>
      <c r="Z30" s="89">
        <f t="shared" ref="Z30:Z36" si="23">L35</f>
        <v>0</v>
      </c>
      <c r="AA30" s="91"/>
    </row>
    <row r="31" spans="2:27" x14ac:dyDescent="0.35">
      <c r="C31" s="118"/>
      <c r="D31" s="22" t="s">
        <v>1</v>
      </c>
      <c r="E31" s="22" t="s">
        <v>10</v>
      </c>
      <c r="F31" s="18">
        <v>5115800</v>
      </c>
      <c r="G31" s="17">
        <v>9692300</v>
      </c>
      <c r="H31" s="16">
        <v>14415000</v>
      </c>
      <c r="I31" s="17"/>
      <c r="J31" s="47">
        <v>0.43850299999999998</v>
      </c>
      <c r="K31" s="38">
        <v>1.0999570000000001</v>
      </c>
      <c r="L31" s="46">
        <v>2.100778</v>
      </c>
      <c r="N31" s="7">
        <v>568</v>
      </c>
      <c r="O31" s="34" t="s">
        <v>5</v>
      </c>
      <c r="P31" s="89">
        <f t="shared" si="16"/>
        <v>1342.8466549295774</v>
      </c>
      <c r="Q31" s="89">
        <f t="shared" si="17"/>
        <v>1750.2292253521127</v>
      </c>
      <c r="R31" s="89">
        <f t="shared" si="18"/>
        <v>2126.5389084507042</v>
      </c>
      <c r="S31" s="89">
        <f t="shared" si="19"/>
        <v>0</v>
      </c>
      <c r="T31" s="91"/>
      <c r="V31" s="96" t="s">
        <v>5</v>
      </c>
      <c r="W31" s="106">
        <f t="shared" si="20"/>
        <v>0.63016399999999995</v>
      </c>
      <c r="X31" s="106">
        <f t="shared" si="21"/>
        <v>0.69564700000000002</v>
      </c>
      <c r="Y31" s="106">
        <f t="shared" si="22"/>
        <v>0.74547300000000005</v>
      </c>
      <c r="Z31" s="89">
        <f t="shared" si="23"/>
        <v>0</v>
      </c>
      <c r="AA31" s="91"/>
    </row>
    <row r="32" spans="2:27" ht="15" customHeight="1" x14ac:dyDescent="0.35">
      <c r="C32" s="119"/>
      <c r="D32" s="53" t="s">
        <v>0</v>
      </c>
      <c r="E32" s="53" t="s">
        <v>9</v>
      </c>
      <c r="F32" s="14">
        <v>2619600</v>
      </c>
      <c r="G32" s="13">
        <v>6633900</v>
      </c>
      <c r="H32" s="12">
        <v>12876000</v>
      </c>
      <c r="I32" s="17"/>
      <c r="J32" s="45">
        <v>0.20889099999999999</v>
      </c>
      <c r="K32" s="44">
        <v>1.082687</v>
      </c>
      <c r="L32" s="43">
        <v>2.1928709999999998</v>
      </c>
      <c r="N32" s="7">
        <v>599</v>
      </c>
      <c r="O32" s="34" t="s">
        <v>4</v>
      </c>
      <c r="P32" s="89">
        <f t="shared" si="16"/>
        <v>3892.5776293823037</v>
      </c>
      <c r="Q32" s="89">
        <f t="shared" si="17"/>
        <v>4799.8297161936562</v>
      </c>
      <c r="R32" s="89">
        <f t="shared" si="18"/>
        <v>5625.7996661101843</v>
      </c>
      <c r="S32" s="89">
        <f t="shared" si="19"/>
        <v>0</v>
      </c>
      <c r="T32" s="91"/>
      <c r="V32" s="96" t="s">
        <v>4</v>
      </c>
      <c r="W32" s="106">
        <f t="shared" si="20"/>
        <v>1.6193869999999999</v>
      </c>
      <c r="X32" s="106">
        <f t="shared" si="21"/>
        <v>1.7700149999999999</v>
      </c>
      <c r="Y32" s="106">
        <f t="shared" si="22"/>
        <v>1.891848</v>
      </c>
      <c r="Z32" s="89">
        <f t="shared" si="23"/>
        <v>0</v>
      </c>
      <c r="AA32" s="91"/>
    </row>
    <row r="33" spans="3:27" x14ac:dyDescent="0.35">
      <c r="N33" s="7">
        <v>568</v>
      </c>
      <c r="O33" s="34" t="s">
        <v>3</v>
      </c>
      <c r="P33" s="89">
        <f t="shared" si="16"/>
        <v>4545.9066901408451</v>
      </c>
      <c r="Q33" s="89">
        <f t="shared" si="17"/>
        <v>5710.0369718309857</v>
      </c>
      <c r="R33" s="89">
        <f t="shared" si="18"/>
        <v>6755.9894366197186</v>
      </c>
      <c r="S33" s="89">
        <f t="shared" si="19"/>
        <v>0</v>
      </c>
      <c r="T33" s="91"/>
      <c r="V33" s="96" t="s">
        <v>3</v>
      </c>
      <c r="W33" s="106">
        <f t="shared" si="20"/>
        <v>1.8078970000000001</v>
      </c>
      <c r="X33" s="106">
        <f t="shared" si="21"/>
        <v>2.0682710000000002</v>
      </c>
      <c r="Y33" s="106">
        <f t="shared" si="22"/>
        <v>2.2512219999999998</v>
      </c>
      <c r="Z33" s="89">
        <f t="shared" si="23"/>
        <v>0</v>
      </c>
      <c r="AA33" s="91"/>
    </row>
    <row r="34" spans="3:27" ht="14.5" customHeight="1" x14ac:dyDescent="0.35">
      <c r="C34" s="117"/>
      <c r="D34" s="61" t="s">
        <v>7</v>
      </c>
      <c r="E34" s="61" t="s">
        <v>17</v>
      </c>
      <c r="F34" s="21"/>
      <c r="G34" s="20"/>
      <c r="H34" s="19"/>
      <c r="I34" s="17"/>
      <c r="J34" s="50"/>
      <c r="K34" s="49"/>
      <c r="L34" s="48"/>
      <c r="N34" s="7">
        <v>599</v>
      </c>
      <c r="O34" s="34" t="s">
        <v>2</v>
      </c>
      <c r="P34" s="89">
        <f t="shared" si="16"/>
        <v>4627.4040066777961</v>
      </c>
      <c r="Q34" s="89">
        <f t="shared" si="17"/>
        <v>5681.083472454091</v>
      </c>
      <c r="R34" s="89">
        <f t="shared" si="18"/>
        <v>6652.2854757929881</v>
      </c>
      <c r="S34" s="89">
        <f t="shared" si="19"/>
        <v>0</v>
      </c>
      <c r="T34" s="91"/>
      <c r="V34" s="96" t="s">
        <v>2</v>
      </c>
      <c r="W34" s="106">
        <f t="shared" si="20"/>
        <v>2.126773</v>
      </c>
      <c r="X34" s="106">
        <f t="shared" si="21"/>
        <v>2.3316569999999999</v>
      </c>
      <c r="Y34" s="106">
        <f t="shared" si="22"/>
        <v>2.4936579999999999</v>
      </c>
      <c r="Z34" s="89">
        <f t="shared" si="23"/>
        <v>0</v>
      </c>
      <c r="AA34" s="91"/>
    </row>
    <row r="35" spans="3:27" x14ac:dyDescent="0.35">
      <c r="C35" s="118"/>
      <c r="D35" s="22" t="s">
        <v>6</v>
      </c>
      <c r="E35" s="22" t="s">
        <v>16</v>
      </c>
      <c r="F35" s="18"/>
      <c r="G35" s="17"/>
      <c r="H35" s="16"/>
      <c r="I35" s="17"/>
      <c r="J35" s="47"/>
      <c r="K35" s="38"/>
      <c r="L35" s="46"/>
      <c r="N35" s="7">
        <v>568</v>
      </c>
      <c r="O35" s="34" t="s">
        <v>1</v>
      </c>
      <c r="P35" s="89">
        <f t="shared" si="16"/>
        <v>3046.8447183098592</v>
      </c>
      <c r="Q35" s="89">
        <f t="shared" si="17"/>
        <v>3828.0158450704225</v>
      </c>
      <c r="R35" s="89">
        <f t="shared" si="18"/>
        <v>4542.7552816901416</v>
      </c>
      <c r="S35" s="89">
        <f t="shared" si="19"/>
        <v>0</v>
      </c>
      <c r="T35" s="91"/>
      <c r="V35" s="96" t="s">
        <v>1</v>
      </c>
      <c r="W35" s="106">
        <f t="shared" si="20"/>
        <v>1.727301</v>
      </c>
      <c r="X35" s="106">
        <f t="shared" si="21"/>
        <v>1.955533</v>
      </c>
      <c r="Y35" s="106">
        <f t="shared" si="22"/>
        <v>2.100778</v>
      </c>
      <c r="Z35" s="89">
        <f t="shared" si="23"/>
        <v>0</v>
      </c>
      <c r="AA35" s="91"/>
    </row>
    <row r="36" spans="3:27" ht="15" thickBot="1" x14ac:dyDescent="0.4">
      <c r="C36" s="118"/>
      <c r="D36" s="22" t="s">
        <v>5</v>
      </c>
      <c r="E36" s="22" t="s">
        <v>15</v>
      </c>
      <c r="F36" s="18"/>
      <c r="G36" s="17"/>
      <c r="H36" s="16"/>
      <c r="I36" s="17"/>
      <c r="J36" s="47"/>
      <c r="K36" s="38"/>
      <c r="L36" s="46"/>
      <c r="N36" s="4">
        <v>599</v>
      </c>
      <c r="O36" s="92" t="s">
        <v>0</v>
      </c>
      <c r="P36" s="89">
        <f t="shared" si="16"/>
        <v>2636.4100166944909</v>
      </c>
      <c r="Q36" s="89">
        <f t="shared" si="17"/>
        <v>3265.9282136894822</v>
      </c>
      <c r="R36" s="89">
        <f t="shared" si="18"/>
        <v>3847.7529215358932</v>
      </c>
      <c r="S36" s="89">
        <f t="shared" si="19"/>
        <v>0</v>
      </c>
      <c r="T36" s="93"/>
      <c r="V36" s="98" t="s">
        <v>0</v>
      </c>
      <c r="W36" s="106">
        <f t="shared" si="20"/>
        <v>1.92662</v>
      </c>
      <c r="X36" s="106">
        <f t="shared" si="21"/>
        <v>2.087313</v>
      </c>
      <c r="Y36" s="106">
        <f t="shared" si="22"/>
        <v>2.1928709999999998</v>
      </c>
      <c r="Z36" s="89">
        <f t="shared" si="23"/>
        <v>0</v>
      </c>
      <c r="AA36" s="93"/>
    </row>
    <row r="37" spans="3:27" ht="15" thickBot="1" x14ac:dyDescent="0.4">
      <c r="C37" s="118"/>
      <c r="D37" s="22" t="s">
        <v>4</v>
      </c>
      <c r="E37" s="22" t="s">
        <v>14</v>
      </c>
      <c r="F37" s="18"/>
      <c r="G37" s="17"/>
      <c r="H37" s="16"/>
      <c r="I37" s="17"/>
      <c r="J37" s="47"/>
      <c r="K37" s="38"/>
      <c r="L37" s="46"/>
    </row>
    <row r="38" spans="3:27" x14ac:dyDescent="0.35">
      <c r="C38" s="118"/>
      <c r="D38" s="22" t="s">
        <v>3</v>
      </c>
      <c r="E38" s="22" t="s">
        <v>13</v>
      </c>
      <c r="F38" s="18"/>
      <c r="G38" s="17"/>
      <c r="H38" s="16"/>
      <c r="I38" s="17"/>
      <c r="J38" s="47"/>
      <c r="K38" s="38"/>
      <c r="L38" s="46"/>
      <c r="N38" s="25"/>
      <c r="O38" s="90"/>
      <c r="P38" s="126" t="s">
        <v>19</v>
      </c>
      <c r="Q38" s="126"/>
      <c r="R38" s="126"/>
      <c r="S38" s="126"/>
      <c r="T38" s="127"/>
      <c r="V38" s="94"/>
      <c r="W38" s="126" t="s">
        <v>19</v>
      </c>
      <c r="X38" s="126"/>
      <c r="Y38" s="126"/>
      <c r="Z38" s="126"/>
      <c r="AA38" s="127"/>
    </row>
    <row r="39" spans="3:27" x14ac:dyDescent="0.35">
      <c r="C39" s="118"/>
      <c r="D39" s="22" t="s">
        <v>2</v>
      </c>
      <c r="E39" s="22" t="s">
        <v>11</v>
      </c>
      <c r="F39" s="18"/>
      <c r="G39" s="17"/>
      <c r="H39" s="16"/>
      <c r="I39" s="17"/>
      <c r="J39" s="47"/>
      <c r="K39" s="38"/>
      <c r="L39" s="46"/>
      <c r="N39" s="7" t="s">
        <v>56</v>
      </c>
      <c r="O39" s="11" t="s">
        <v>40</v>
      </c>
      <c r="P39" s="105" t="s">
        <v>61</v>
      </c>
      <c r="Q39" s="105" t="s">
        <v>81</v>
      </c>
      <c r="R39" s="105" t="s">
        <v>62</v>
      </c>
      <c r="S39" s="105"/>
      <c r="T39" s="8"/>
      <c r="V39" s="95" t="s">
        <v>40</v>
      </c>
      <c r="W39" s="105" t="s">
        <v>61</v>
      </c>
      <c r="X39" s="105" t="s">
        <v>81</v>
      </c>
      <c r="Y39" s="105" t="s">
        <v>62</v>
      </c>
      <c r="Z39" s="105"/>
      <c r="AA39" s="8"/>
    </row>
    <row r="40" spans="3:27" x14ac:dyDescent="0.35">
      <c r="C40" s="118"/>
      <c r="D40" s="22" t="s">
        <v>1</v>
      </c>
      <c r="E40" s="22" t="s">
        <v>10</v>
      </c>
      <c r="F40" s="18"/>
      <c r="G40" s="17"/>
      <c r="H40" s="16"/>
      <c r="I40" s="17"/>
      <c r="J40" s="47"/>
      <c r="K40" s="38"/>
      <c r="L40" s="46"/>
      <c r="N40" s="7">
        <v>568</v>
      </c>
      <c r="O40" s="34" t="s">
        <v>7</v>
      </c>
      <c r="P40" s="107">
        <f>P7/$Q7</f>
        <v>0.74032189881690191</v>
      </c>
      <c r="Q40" s="107">
        <f>Q7/$Q7</f>
        <v>1</v>
      </c>
      <c r="R40" s="107">
        <f>R7/$Q7</f>
        <v>1.2348275343013597</v>
      </c>
      <c r="S40" s="107">
        <f t="shared" ref="S40:S47" si="24">S7/$P7</f>
        <v>0</v>
      </c>
      <c r="T40" s="99"/>
      <c r="V40" s="96" t="s">
        <v>7</v>
      </c>
      <c r="W40" s="101">
        <f>W7/$X7</f>
        <v>0.90413462658744026</v>
      </c>
      <c r="X40" s="101">
        <f>X7/$X7</f>
        <v>1</v>
      </c>
      <c r="Y40" s="101">
        <f>Y7/$X7</f>
        <v>1.037639811254806</v>
      </c>
      <c r="Z40" s="101">
        <f t="shared" ref="Z40:Z47" si="25">Z7/$W7</f>
        <v>0</v>
      </c>
      <c r="AA40" s="102"/>
    </row>
    <row r="41" spans="3:27" x14ac:dyDescent="0.35">
      <c r="C41" s="119"/>
      <c r="D41" s="53" t="s">
        <v>0</v>
      </c>
      <c r="E41" s="53" t="s">
        <v>9</v>
      </c>
      <c r="F41" s="14"/>
      <c r="G41" s="13"/>
      <c r="H41" s="12"/>
      <c r="I41" s="17"/>
      <c r="J41" s="45"/>
      <c r="K41" s="44"/>
      <c r="L41" s="43"/>
      <c r="N41" s="7">
        <v>599</v>
      </c>
      <c r="O41" s="34" t="s">
        <v>6</v>
      </c>
      <c r="P41" s="107">
        <f t="shared" ref="P41" si="26">P8/$Q8</f>
        <v>0.75929598413485389</v>
      </c>
      <c r="Q41" s="107">
        <f t="shared" ref="Q41:R47" si="27">Q8/$Q8</f>
        <v>1</v>
      </c>
      <c r="R41" s="107">
        <f t="shared" si="27"/>
        <v>1.2186911254338126</v>
      </c>
      <c r="S41" s="107">
        <f t="shared" si="24"/>
        <v>0</v>
      </c>
      <c r="T41" s="99"/>
      <c r="V41" s="96" t="s">
        <v>6</v>
      </c>
      <c r="W41" s="101">
        <f t="shared" ref="W41" si="28">W8/$X8</f>
        <v>0.95383402630724767</v>
      </c>
      <c r="X41" s="101">
        <f t="shared" ref="X41:Y47" si="29">X8/$X8</f>
        <v>1</v>
      </c>
      <c r="Y41" s="101">
        <f t="shared" si="29"/>
        <v>1.0387962347558617</v>
      </c>
      <c r="Z41" s="101">
        <f t="shared" si="25"/>
        <v>0</v>
      </c>
      <c r="AA41" s="102"/>
    </row>
    <row r="42" spans="3:27" x14ac:dyDescent="0.35">
      <c r="N42" s="7">
        <v>568</v>
      </c>
      <c r="O42" s="34" t="s">
        <v>5</v>
      </c>
      <c r="P42" s="107">
        <f t="shared" ref="P42" si="30">P9/$Q9</f>
        <v>0.748548710551314</v>
      </c>
      <c r="Q42" s="107">
        <f t="shared" si="27"/>
        <v>1</v>
      </c>
      <c r="R42" s="107">
        <f t="shared" si="27"/>
        <v>1.2266122506420853</v>
      </c>
      <c r="S42" s="107">
        <f t="shared" si="24"/>
        <v>0</v>
      </c>
      <c r="T42" s="99"/>
      <c r="V42" s="96" t="s">
        <v>5</v>
      </c>
      <c r="W42" s="101">
        <f t="shared" ref="W42" si="31">W9/$X9</f>
        <v>0.92452095558583858</v>
      </c>
      <c r="X42" s="101">
        <f t="shared" si="29"/>
        <v>1</v>
      </c>
      <c r="Y42" s="101">
        <f t="shared" si="29"/>
        <v>1.0858212587256999</v>
      </c>
      <c r="Z42" s="101">
        <f t="shared" si="25"/>
        <v>0</v>
      </c>
      <c r="AA42" s="102"/>
    </row>
    <row r="43" spans="3:27" x14ac:dyDescent="0.35">
      <c r="N43" s="7">
        <v>599</v>
      </c>
      <c r="O43" s="34" t="s">
        <v>4</v>
      </c>
      <c r="P43" s="107">
        <f t="shared" ref="P43" si="32">P10/$Q10</f>
        <v>0.79065155350607041</v>
      </c>
      <c r="Q43" s="107">
        <f t="shared" si="27"/>
        <v>1</v>
      </c>
      <c r="R43" s="107">
        <f t="shared" si="27"/>
        <v>1.1855178084842233</v>
      </c>
      <c r="S43" s="107">
        <f t="shared" si="24"/>
        <v>0</v>
      </c>
      <c r="T43" s="99"/>
      <c r="V43" s="96" t="s">
        <v>4</v>
      </c>
      <c r="W43" s="101">
        <f t="shared" ref="W43" si="33">W10/$X10</f>
        <v>0.95475393644838558</v>
      </c>
      <c r="X43" s="101">
        <f t="shared" si="29"/>
        <v>1</v>
      </c>
      <c r="Y43" s="101">
        <f t="shared" si="29"/>
        <v>1.0430042775125057</v>
      </c>
      <c r="Z43" s="101">
        <f t="shared" si="25"/>
        <v>0</v>
      </c>
      <c r="AA43" s="102"/>
    </row>
    <row r="44" spans="3:27" x14ac:dyDescent="0.35">
      <c r="N44" s="7">
        <v>568</v>
      </c>
      <c r="O44" s="34" t="s">
        <v>3</v>
      </c>
      <c r="P44" s="107">
        <f t="shared" ref="P44" si="34">P11/$Q11</f>
        <v>0.73482393605530349</v>
      </c>
      <c r="Q44" s="107">
        <f t="shared" si="27"/>
        <v>1</v>
      </c>
      <c r="R44" s="107">
        <f t="shared" si="27"/>
        <v>1.2302873190753942</v>
      </c>
      <c r="S44" s="107">
        <f t="shared" si="24"/>
        <v>0</v>
      </c>
      <c r="T44" s="99"/>
      <c r="V44" s="96" t="s">
        <v>3</v>
      </c>
      <c r="W44" s="101">
        <f t="shared" ref="W44" si="35">W11/$X11</f>
        <v>0.92451275330374605</v>
      </c>
      <c r="X44" s="101">
        <f t="shared" si="29"/>
        <v>1</v>
      </c>
      <c r="Y44" s="101">
        <f t="shared" si="29"/>
        <v>1.0779793286271706</v>
      </c>
      <c r="Z44" s="101">
        <f t="shared" si="25"/>
        <v>0</v>
      </c>
      <c r="AA44" s="102"/>
    </row>
    <row r="45" spans="3:27" x14ac:dyDescent="0.35">
      <c r="N45" s="7">
        <v>599</v>
      </c>
      <c r="O45" s="34" t="s">
        <v>2</v>
      </c>
      <c r="P45" s="107">
        <f t="shared" ref="P45" si="36">P12/$Q12</f>
        <v>0.80546276282177243</v>
      </c>
      <c r="Q45" s="107">
        <f t="shared" si="27"/>
        <v>1</v>
      </c>
      <c r="R45" s="107">
        <f t="shared" si="27"/>
        <v>1.1590685792886619</v>
      </c>
      <c r="S45" s="107">
        <f t="shared" si="24"/>
        <v>0</v>
      </c>
      <c r="T45" s="99"/>
      <c r="V45" s="96" t="s">
        <v>2</v>
      </c>
      <c r="W45" s="101">
        <f t="shared" ref="W45" si="37">W12/$X12</f>
        <v>0.961980397744162</v>
      </c>
      <c r="X45" s="101">
        <f t="shared" si="29"/>
        <v>1</v>
      </c>
      <c r="Y45" s="101">
        <f t="shared" si="29"/>
        <v>1.0286920281016236</v>
      </c>
      <c r="Z45" s="101">
        <f t="shared" si="25"/>
        <v>0</v>
      </c>
      <c r="AA45" s="102"/>
    </row>
    <row r="46" spans="3:27" x14ac:dyDescent="0.35">
      <c r="N46" s="7">
        <v>568</v>
      </c>
      <c r="O46" s="34" t="s">
        <v>1</v>
      </c>
      <c r="P46" s="107">
        <f t="shared" ref="P46" si="38">P13/$Q13</f>
        <v>0.79648275547860936</v>
      </c>
      <c r="Q46" s="107">
        <f t="shared" si="27"/>
        <v>1</v>
      </c>
      <c r="R46" s="107">
        <f t="shared" si="27"/>
        <v>1.1653833887648639</v>
      </c>
      <c r="S46" s="107">
        <f t="shared" si="24"/>
        <v>0</v>
      </c>
      <c r="T46" s="99"/>
      <c r="V46" s="96" t="s">
        <v>1</v>
      </c>
      <c r="W46" s="101">
        <f t="shared" ref="W46" si="39">W13/$X13</f>
        <v>0.92637930666717228</v>
      </c>
      <c r="X46" s="101">
        <f t="shared" si="29"/>
        <v>1</v>
      </c>
      <c r="Y46" s="101">
        <f t="shared" si="29"/>
        <v>1.0392716379140763</v>
      </c>
      <c r="Z46" s="101">
        <f t="shared" si="25"/>
        <v>0</v>
      </c>
      <c r="AA46" s="102"/>
    </row>
    <row r="47" spans="3:27" x14ac:dyDescent="0.35">
      <c r="N47" s="7">
        <v>599</v>
      </c>
      <c r="O47" s="34" t="s">
        <v>0</v>
      </c>
      <c r="P47" s="107">
        <f t="shared" ref="P47" si="40">P14/$Q14</f>
        <v>0.78398914518317508</v>
      </c>
      <c r="Q47" s="107">
        <f t="shared" si="27"/>
        <v>1</v>
      </c>
      <c r="R47" s="107">
        <f t="shared" si="27"/>
        <v>1.1848032564450475</v>
      </c>
      <c r="S47" s="107">
        <f t="shared" si="24"/>
        <v>0</v>
      </c>
      <c r="T47" s="99"/>
      <c r="V47" s="96" t="s">
        <v>0</v>
      </c>
      <c r="W47" s="101">
        <f t="shared" ref="W47" si="41">W14/$X14</f>
        <v>0.95833660066653592</v>
      </c>
      <c r="X47" s="101">
        <f t="shared" si="29"/>
        <v>1</v>
      </c>
      <c r="Y47" s="101">
        <f t="shared" si="29"/>
        <v>1.02377475004901</v>
      </c>
      <c r="Z47" s="101">
        <f t="shared" si="25"/>
        <v>0</v>
      </c>
      <c r="AA47" s="102"/>
    </row>
    <row r="48" spans="3:27" x14ac:dyDescent="0.35">
      <c r="N48" s="7"/>
      <c r="T48" s="10"/>
      <c r="V48" s="7"/>
      <c r="AA48" s="10"/>
    </row>
    <row r="49" spans="14:30" x14ac:dyDescent="0.35">
      <c r="N49" s="7"/>
      <c r="O49" s="17"/>
      <c r="P49" s="108" t="s">
        <v>12</v>
      </c>
      <c r="Q49" s="108"/>
      <c r="R49" s="108"/>
      <c r="S49" s="108"/>
      <c r="T49" s="125"/>
      <c r="V49" s="97"/>
      <c r="W49" s="108" t="s">
        <v>12</v>
      </c>
      <c r="X49" s="108"/>
      <c r="Y49" s="108"/>
      <c r="Z49" s="108"/>
      <c r="AA49" s="125"/>
    </row>
    <row r="50" spans="14:30" x14ac:dyDescent="0.35">
      <c r="N50" s="7" t="s">
        <v>56</v>
      </c>
      <c r="O50" s="11" t="s">
        <v>40</v>
      </c>
      <c r="P50" s="105" t="s">
        <v>61</v>
      </c>
      <c r="Q50" s="105" t="s">
        <v>81</v>
      </c>
      <c r="R50" s="105" t="s">
        <v>62</v>
      </c>
      <c r="S50" s="105"/>
      <c r="T50" s="8"/>
      <c r="V50" s="95" t="s">
        <v>40</v>
      </c>
      <c r="W50" s="105" t="s">
        <v>61</v>
      </c>
      <c r="X50" s="105" t="s">
        <v>81</v>
      </c>
      <c r="Y50" s="105" t="s">
        <v>62</v>
      </c>
      <c r="Z50" s="105"/>
      <c r="AA50" s="8"/>
      <c r="AC50" t="s">
        <v>48</v>
      </c>
      <c r="AD50" t="s">
        <v>47</v>
      </c>
    </row>
    <row r="51" spans="14:30" x14ac:dyDescent="0.35">
      <c r="N51" s="7">
        <v>568</v>
      </c>
      <c r="O51" s="34" t="s">
        <v>7</v>
      </c>
      <c r="P51" s="101">
        <f>P18/$Q18</f>
        <v>0.80073489751887827</v>
      </c>
      <c r="Q51" s="101">
        <f>Q18/$Q18</f>
        <v>1</v>
      </c>
      <c r="R51" s="101">
        <f>R18/$Q18</f>
        <v>1.1772518878101403</v>
      </c>
      <c r="S51" s="101">
        <f t="shared" ref="S51:S58" si="42">S18/$P18</f>
        <v>0</v>
      </c>
      <c r="T51" s="103"/>
      <c r="V51" s="96" t="s">
        <v>7</v>
      </c>
      <c r="W51" s="107">
        <f>W18/$X18</f>
        <v>0.91929042360226776</v>
      </c>
      <c r="X51" s="107">
        <f>X18/$X18</f>
        <v>1</v>
      </c>
      <c r="Y51" s="107">
        <f>Y18/$X18</f>
        <v>1.0509617333280903</v>
      </c>
      <c r="Z51" s="107">
        <f t="shared" ref="Z51:Z58" si="43">Z18/$W18</f>
        <v>0</v>
      </c>
      <c r="AA51" s="99"/>
      <c r="AC51" t="s">
        <v>82</v>
      </c>
      <c r="AD51" t="s">
        <v>82</v>
      </c>
    </row>
    <row r="52" spans="14:30" x14ac:dyDescent="0.35">
      <c r="N52" s="7">
        <v>599</v>
      </c>
      <c r="O52" s="34" t="s">
        <v>6</v>
      </c>
      <c r="P52" s="101">
        <f t="shared" ref="P52:Q58" si="44">P19/$Q19</f>
        <v>0.78787000260922502</v>
      </c>
      <c r="Q52" s="101">
        <f t="shared" si="44"/>
        <v>1</v>
      </c>
      <c r="R52" s="101">
        <f t="shared" ref="R52" si="45">R19/$Q19</f>
        <v>1.1990258893108747</v>
      </c>
      <c r="S52" s="101">
        <f t="shared" si="42"/>
        <v>0</v>
      </c>
      <c r="T52" s="103"/>
      <c r="V52" s="96" t="s">
        <v>6</v>
      </c>
      <c r="W52" s="107">
        <f t="shared" ref="W52" si="46">W19/$X19</f>
        <v>0.9529040678703502</v>
      </c>
      <c r="X52" s="107">
        <f t="shared" ref="X52:Y58" si="47">X19/$X19</f>
        <v>1</v>
      </c>
      <c r="Y52" s="107">
        <f t="shared" si="47"/>
        <v>1.0330650424189689</v>
      </c>
      <c r="Z52" s="107">
        <f t="shared" si="43"/>
        <v>0</v>
      </c>
      <c r="AA52" s="99"/>
      <c r="AC52">
        <v>10</v>
      </c>
      <c r="AD52">
        <v>10</v>
      </c>
    </row>
    <row r="53" spans="14:30" x14ac:dyDescent="0.35">
      <c r="N53" s="7">
        <v>568</v>
      </c>
      <c r="O53" s="34" t="s">
        <v>5</v>
      </c>
      <c r="P53" s="101">
        <f t="shared" si="44"/>
        <v>0.75759844288067069</v>
      </c>
      <c r="Q53" s="101">
        <f t="shared" si="44"/>
        <v>1</v>
      </c>
      <c r="R53" s="101">
        <f t="shared" ref="R53" si="48">R20/$Q20</f>
        <v>1.2301841593052854</v>
      </c>
      <c r="S53" s="101">
        <f t="shared" si="42"/>
        <v>0</v>
      </c>
      <c r="T53" s="103"/>
      <c r="V53" s="96" t="s">
        <v>5</v>
      </c>
      <c r="W53" s="107">
        <f t="shared" ref="W53" si="49">W20/$X20</f>
        <v>0.92351541774517498</v>
      </c>
      <c r="X53" s="107">
        <f t="shared" si="47"/>
        <v>1</v>
      </c>
      <c r="Y53" s="107">
        <f t="shared" si="47"/>
        <v>1.0659805385201973</v>
      </c>
      <c r="Z53" s="107">
        <f t="shared" si="43"/>
        <v>0</v>
      </c>
      <c r="AA53" s="99"/>
      <c r="AC53">
        <v>23</v>
      </c>
      <c r="AD53">
        <v>23</v>
      </c>
    </row>
    <row r="54" spans="14:30" x14ac:dyDescent="0.35">
      <c r="N54" s="7">
        <v>599</v>
      </c>
      <c r="O54" s="34" t="s">
        <v>4</v>
      </c>
      <c r="P54" s="101">
        <f t="shared" si="44"/>
        <v>0.81635530489954178</v>
      </c>
      <c r="Q54" s="101">
        <f t="shared" si="44"/>
        <v>1</v>
      </c>
      <c r="R54" s="101">
        <f t="shared" ref="R54" si="50">R21/$Q21</f>
        <v>1.1648748678181178</v>
      </c>
      <c r="S54" s="101">
        <f t="shared" si="42"/>
        <v>0</v>
      </c>
      <c r="T54" s="103"/>
      <c r="V54" s="96" t="s">
        <v>4</v>
      </c>
      <c r="W54" s="107">
        <f t="shared" ref="W54" si="51">W21/$X21</f>
        <v>0.93969468082236907</v>
      </c>
      <c r="X54" s="107">
        <f t="shared" si="47"/>
        <v>1</v>
      </c>
      <c r="Y54" s="107">
        <f t="shared" si="47"/>
        <v>1.0345787005666804</v>
      </c>
      <c r="Z54" s="107">
        <f t="shared" si="43"/>
        <v>0</v>
      </c>
      <c r="AA54" s="99"/>
    </row>
    <row r="55" spans="14:30" x14ac:dyDescent="0.35">
      <c r="N55" s="7">
        <v>568</v>
      </c>
      <c r="O55" s="34" t="s">
        <v>3</v>
      </c>
      <c r="P55" s="101">
        <f t="shared" si="44"/>
        <v>0.8042861645130791</v>
      </c>
      <c r="Q55" s="101">
        <f t="shared" si="44"/>
        <v>1</v>
      </c>
      <c r="R55" s="101">
        <f t="shared" ref="R55" si="52">R22/$Q22</f>
        <v>1.1708950520012606</v>
      </c>
      <c r="S55" s="101">
        <f t="shared" si="42"/>
        <v>0</v>
      </c>
      <c r="T55" s="103"/>
      <c r="V55" s="96" t="s">
        <v>3</v>
      </c>
      <c r="W55" s="107">
        <f t="shared" ref="W55" si="53">W22/$X22</f>
        <v>0.90660763075586204</v>
      </c>
      <c r="X55" s="107">
        <f t="shared" si="47"/>
        <v>1</v>
      </c>
      <c r="Y55" s="107">
        <f t="shared" si="47"/>
        <v>1.0590124691196419</v>
      </c>
      <c r="Z55" s="107">
        <f t="shared" si="43"/>
        <v>0</v>
      </c>
      <c r="AA55" s="99"/>
    </row>
    <row r="56" spans="14:30" x14ac:dyDescent="0.35">
      <c r="N56" s="7">
        <v>599</v>
      </c>
      <c r="O56" s="34" t="s">
        <v>2</v>
      </c>
      <c r="P56" s="101">
        <f t="shared" si="44"/>
        <v>0.82333618027724864</v>
      </c>
      <c r="Q56" s="101">
        <f t="shared" si="44"/>
        <v>1</v>
      </c>
      <c r="R56" s="101">
        <f t="shared" ref="R56" si="54">R23/$Q23</f>
        <v>1.1618159122265292</v>
      </c>
      <c r="S56" s="101">
        <f t="shared" si="42"/>
        <v>0</v>
      </c>
      <c r="T56" s="103"/>
      <c r="V56" s="96" t="s">
        <v>2</v>
      </c>
      <c r="W56" s="107">
        <f t="shared" ref="W56" si="55">W23/$X23</f>
        <v>0.92872306396531568</v>
      </c>
      <c r="X56" s="107">
        <f t="shared" si="47"/>
        <v>1</v>
      </c>
      <c r="Y56" s="107">
        <f t="shared" si="47"/>
        <v>1.0487851744801495</v>
      </c>
      <c r="Z56" s="107">
        <f t="shared" si="43"/>
        <v>0</v>
      </c>
      <c r="AA56" s="99"/>
    </row>
    <row r="57" spans="14:30" x14ac:dyDescent="0.35">
      <c r="N57" s="7">
        <v>568</v>
      </c>
      <c r="O57" s="34" t="s">
        <v>1</v>
      </c>
      <c r="P57" s="101">
        <f t="shared" si="44"/>
        <v>0.79423258320980994</v>
      </c>
      <c r="Q57" s="101">
        <f t="shared" si="44"/>
        <v>1</v>
      </c>
      <c r="R57" s="101">
        <f t="shared" ref="R57" si="56">R24/$Q24</f>
        <v>1.1873307934485675</v>
      </c>
      <c r="S57" s="101">
        <f t="shared" si="42"/>
        <v>0</v>
      </c>
      <c r="T57" s="103"/>
      <c r="V57" s="96" t="s">
        <v>1</v>
      </c>
      <c r="W57" s="107">
        <f t="shared" ref="W57" si="57">W24/$X24</f>
        <v>0.90744803092029669</v>
      </c>
      <c r="X57" s="107">
        <f t="shared" si="47"/>
        <v>1</v>
      </c>
      <c r="Y57" s="107">
        <f t="shared" si="47"/>
        <v>1.0738506176346834</v>
      </c>
      <c r="Z57" s="107">
        <f t="shared" si="43"/>
        <v>0</v>
      </c>
      <c r="AA57" s="99"/>
    </row>
    <row r="58" spans="14:30" x14ac:dyDescent="0.35">
      <c r="N58" s="7">
        <v>599</v>
      </c>
      <c r="O58" s="34" t="s">
        <v>0</v>
      </c>
      <c r="P58" s="101">
        <f t="shared" si="44"/>
        <v>0.81809726049033882</v>
      </c>
      <c r="Q58" s="101">
        <f t="shared" si="44"/>
        <v>1</v>
      </c>
      <c r="R58" s="101">
        <f t="shared" ref="R58" si="58">R25/$Q25</f>
        <v>1.1642301819904879</v>
      </c>
      <c r="S58" s="101">
        <f t="shared" si="42"/>
        <v>0</v>
      </c>
      <c r="T58" s="103"/>
      <c r="V58" s="96" t="s">
        <v>0</v>
      </c>
      <c r="W58" s="107">
        <f t="shared" ref="W58" si="59">W25/$X25</f>
        <v>0.94702519334549951</v>
      </c>
      <c r="X58" s="107">
        <f t="shared" si="47"/>
        <v>1</v>
      </c>
      <c r="Y58" s="107">
        <f t="shared" si="47"/>
        <v>1.0328489400936605</v>
      </c>
      <c r="Z58" s="107">
        <f t="shared" si="43"/>
        <v>0</v>
      </c>
      <c r="AA58" s="99"/>
    </row>
    <row r="59" spans="14:30" x14ac:dyDescent="0.35">
      <c r="N59" s="7"/>
      <c r="T59" s="10"/>
      <c r="V59" s="7"/>
      <c r="AA59" s="10"/>
    </row>
    <row r="60" spans="14:30" x14ac:dyDescent="0.35">
      <c r="N60" s="7"/>
      <c r="O60" s="17"/>
      <c r="P60" s="108" t="s">
        <v>58</v>
      </c>
      <c r="Q60" s="108"/>
      <c r="R60" s="108"/>
      <c r="S60" s="108"/>
      <c r="T60" s="125"/>
      <c r="V60" s="97"/>
      <c r="W60" s="108" t="s">
        <v>58</v>
      </c>
      <c r="X60" s="108"/>
      <c r="Y60" s="108"/>
      <c r="Z60" s="108"/>
      <c r="AA60" s="125"/>
    </row>
    <row r="61" spans="14:30" x14ac:dyDescent="0.35">
      <c r="N61" s="7" t="s">
        <v>56</v>
      </c>
      <c r="O61" s="11" t="s">
        <v>40</v>
      </c>
      <c r="P61" s="105" t="s">
        <v>61</v>
      </c>
      <c r="Q61" s="105" t="s">
        <v>81</v>
      </c>
      <c r="R61" s="105" t="s">
        <v>62</v>
      </c>
      <c r="S61" s="105"/>
      <c r="T61" s="8"/>
      <c r="V61" s="95" t="s">
        <v>40</v>
      </c>
      <c r="W61" s="105" t="s">
        <v>61</v>
      </c>
      <c r="X61" s="105" t="s">
        <v>81</v>
      </c>
      <c r="Y61" s="105" t="s">
        <v>62</v>
      </c>
      <c r="Z61" s="105"/>
      <c r="AA61" s="8"/>
    </row>
    <row r="62" spans="14:30" x14ac:dyDescent="0.35">
      <c r="N62" s="7">
        <v>568</v>
      </c>
      <c r="O62" s="34" t="s">
        <v>7</v>
      </c>
      <c r="P62" s="101">
        <f>P29/$Q29</f>
        <v>0.76909684439608272</v>
      </c>
      <c r="Q62" s="101">
        <f>Q29/$Q29</f>
        <v>1</v>
      </c>
      <c r="R62" s="101">
        <f>R29/$Q29</f>
        <v>1.2072361262241567</v>
      </c>
      <c r="S62" s="101">
        <f t="shared" ref="S62:S69" si="60">S29/$P29</f>
        <v>0</v>
      </c>
      <c r="T62" s="103"/>
      <c r="V62" s="96" t="s">
        <v>7</v>
      </c>
      <c r="W62" s="107">
        <f>W29/$X29</f>
        <v>0.88997899497946364</v>
      </c>
      <c r="X62" s="107">
        <f>X29/$X29</f>
        <v>1</v>
      </c>
      <c r="Y62" s="107">
        <f>Y29/$X29</f>
        <v>1.0699792833779149</v>
      </c>
      <c r="Z62" s="107">
        <f t="shared" ref="Z62:Z69" si="61">Z29/$W29</f>
        <v>0</v>
      </c>
      <c r="AA62" s="99"/>
    </row>
    <row r="63" spans="14:30" x14ac:dyDescent="0.35">
      <c r="N63" s="7">
        <v>599</v>
      </c>
      <c r="O63" s="34" t="s">
        <v>6</v>
      </c>
      <c r="P63" s="101">
        <f t="shared" ref="P63" si="62">P30/$Q30</f>
        <v>0.78310424022212333</v>
      </c>
      <c r="Q63" s="101">
        <f t="shared" ref="Q63:R69" si="63">Q30/$Q30</f>
        <v>1</v>
      </c>
      <c r="R63" s="101">
        <f t="shared" si="63"/>
        <v>1.2021561032461525</v>
      </c>
      <c r="S63" s="101">
        <f t="shared" si="60"/>
        <v>0</v>
      </c>
      <c r="T63" s="103"/>
      <c r="V63" s="96" t="s">
        <v>6</v>
      </c>
      <c r="W63" s="107">
        <f t="shared" ref="W63" si="64">W30/$X30</f>
        <v>0.93453533998907257</v>
      </c>
      <c r="X63" s="107">
        <f t="shared" ref="X63:Y69" si="65">X30/$X30</f>
        <v>1</v>
      </c>
      <c r="Y63" s="107">
        <f t="shared" si="65"/>
        <v>1.0410911378725414</v>
      </c>
      <c r="Z63" s="107">
        <f t="shared" si="61"/>
        <v>0</v>
      </c>
      <c r="AA63" s="99"/>
    </row>
    <row r="64" spans="14:30" x14ac:dyDescent="0.35">
      <c r="N64" s="7">
        <v>568</v>
      </c>
      <c r="O64" s="34" t="s">
        <v>5</v>
      </c>
      <c r="P64" s="101">
        <f t="shared" ref="P64" si="66">P31/$Q31</f>
        <v>0.7672404479815621</v>
      </c>
      <c r="Q64" s="101">
        <f t="shared" si="63"/>
        <v>1</v>
      </c>
      <c r="R64" s="101">
        <f t="shared" si="63"/>
        <v>1.2150059418776333</v>
      </c>
      <c r="S64" s="101">
        <f t="shared" si="60"/>
        <v>0</v>
      </c>
      <c r="T64" s="103"/>
      <c r="V64" s="96" t="s">
        <v>5</v>
      </c>
      <c r="W64" s="107">
        <f t="shared" ref="W64" si="67">W31/$X31</f>
        <v>0.90586748738943734</v>
      </c>
      <c r="X64" s="107">
        <f t="shared" si="65"/>
        <v>1</v>
      </c>
      <c r="Y64" s="107">
        <f t="shared" si="65"/>
        <v>1.07162540771397</v>
      </c>
      <c r="Z64" s="107">
        <f t="shared" si="61"/>
        <v>0</v>
      </c>
      <c r="AA64" s="99"/>
    </row>
    <row r="65" spans="14:27" x14ac:dyDescent="0.35">
      <c r="N65" s="7">
        <v>599</v>
      </c>
      <c r="O65" s="34" t="s">
        <v>4</v>
      </c>
      <c r="P65" s="101">
        <f t="shared" ref="P65" si="68">P32/$Q32</f>
        <v>0.81098244303324618</v>
      </c>
      <c r="Q65" s="101">
        <f t="shared" si="63"/>
        <v>1</v>
      </c>
      <c r="R65" s="101">
        <f t="shared" si="63"/>
        <v>1.1720831776864651</v>
      </c>
      <c r="S65" s="101">
        <f t="shared" si="60"/>
        <v>0</v>
      </c>
      <c r="T65" s="103"/>
      <c r="V65" s="96" t="s">
        <v>4</v>
      </c>
      <c r="W65" s="107">
        <f t="shared" ref="W65" si="69">W32/$X32</f>
        <v>0.9149001562133654</v>
      </c>
      <c r="X65" s="107">
        <f t="shared" si="65"/>
        <v>1</v>
      </c>
      <c r="Y65" s="107">
        <f t="shared" si="65"/>
        <v>1.0688316200710164</v>
      </c>
      <c r="Z65" s="107">
        <f t="shared" si="61"/>
        <v>0</v>
      </c>
      <c r="AA65" s="99"/>
    </row>
    <row r="66" spans="14:27" x14ac:dyDescent="0.35">
      <c r="N66" s="7">
        <v>568</v>
      </c>
      <c r="O66" s="34" t="s">
        <v>3</v>
      </c>
      <c r="P66" s="101">
        <f t="shared" ref="P66" si="70">P33/$Q33</f>
        <v>0.7961256139963574</v>
      </c>
      <c r="Q66" s="101">
        <f t="shared" si="63"/>
        <v>1</v>
      </c>
      <c r="R66" s="101">
        <f t="shared" si="63"/>
        <v>1.1831778795739281</v>
      </c>
      <c r="S66" s="101">
        <f t="shared" si="60"/>
        <v>0</v>
      </c>
      <c r="T66" s="103"/>
      <c r="V66" s="96" t="s">
        <v>3</v>
      </c>
      <c r="W66" s="107">
        <f t="shared" ref="W66" si="71">W33/$X33</f>
        <v>0.87411030759508779</v>
      </c>
      <c r="X66" s="107">
        <f t="shared" si="65"/>
        <v>1</v>
      </c>
      <c r="Y66" s="107">
        <f t="shared" si="65"/>
        <v>1.0884560098749148</v>
      </c>
      <c r="Z66" s="107">
        <f t="shared" si="61"/>
        <v>0</v>
      </c>
      <c r="AA66" s="99"/>
    </row>
    <row r="67" spans="14:27" x14ac:dyDescent="0.35">
      <c r="N67" s="7">
        <v>599</v>
      </c>
      <c r="O67" s="34" t="s">
        <v>2</v>
      </c>
      <c r="P67" s="101">
        <f t="shared" ref="P67" si="72">P34/$Q34</f>
        <v>0.81452843090842131</v>
      </c>
      <c r="Q67" s="101">
        <f t="shared" si="63"/>
        <v>1</v>
      </c>
      <c r="R67" s="101">
        <f t="shared" si="63"/>
        <v>1.1709536584082898</v>
      </c>
      <c r="S67" s="101">
        <f t="shared" si="60"/>
        <v>0</v>
      </c>
      <c r="T67" s="103"/>
      <c r="V67" s="96" t="s">
        <v>2</v>
      </c>
      <c r="W67" s="107">
        <f t="shared" ref="W67" si="73">W34/$X34</f>
        <v>0.9121294427096267</v>
      </c>
      <c r="X67" s="107">
        <f t="shared" si="65"/>
        <v>1</v>
      </c>
      <c r="Y67" s="107">
        <f t="shared" si="65"/>
        <v>1.0694789156381064</v>
      </c>
      <c r="Z67" s="107">
        <f t="shared" si="61"/>
        <v>0</v>
      </c>
      <c r="AA67" s="99"/>
    </row>
    <row r="68" spans="14:27" x14ac:dyDescent="0.35">
      <c r="N68" s="7">
        <v>568</v>
      </c>
      <c r="O68" s="34" t="s">
        <v>1</v>
      </c>
      <c r="P68" s="101">
        <f t="shared" ref="P68" si="74">P35/$Q35</f>
        <v>0.79593315221865479</v>
      </c>
      <c r="Q68" s="101">
        <f t="shared" si="63"/>
        <v>1</v>
      </c>
      <c r="R68" s="101">
        <f t="shared" si="63"/>
        <v>1.186712768584836</v>
      </c>
      <c r="S68" s="101">
        <f t="shared" si="60"/>
        <v>0</v>
      </c>
      <c r="T68" s="103"/>
      <c r="V68" s="96" t="s">
        <v>1</v>
      </c>
      <c r="W68" s="107">
        <f t="shared" ref="W68" si="75">W35/$X35</f>
        <v>0.88328910839142061</v>
      </c>
      <c r="X68" s="107">
        <f t="shared" si="65"/>
        <v>1</v>
      </c>
      <c r="Y68" s="107">
        <f t="shared" si="65"/>
        <v>1.0742738680451827</v>
      </c>
      <c r="Z68" s="107">
        <f t="shared" si="61"/>
        <v>0</v>
      </c>
      <c r="AA68" s="99"/>
    </row>
    <row r="69" spans="14:27" ht="15" thickBot="1" x14ac:dyDescent="0.4">
      <c r="N69" s="4">
        <v>599</v>
      </c>
      <c r="O69" s="92" t="s">
        <v>0</v>
      </c>
      <c r="P69" s="101">
        <f t="shared" ref="P69" si="76">P36/$Q36</f>
        <v>0.80724677463628891</v>
      </c>
      <c r="Q69" s="101">
        <f t="shared" si="63"/>
        <v>1</v>
      </c>
      <c r="R69" s="101">
        <f t="shared" si="63"/>
        <v>1.1781498764754323</v>
      </c>
      <c r="S69" s="101">
        <f t="shared" si="60"/>
        <v>0</v>
      </c>
      <c r="T69" s="104"/>
      <c r="V69" s="98" t="s">
        <v>0</v>
      </c>
      <c r="W69" s="107">
        <f t="shared" ref="W69" si="77">W36/$X36</f>
        <v>0.92301442093255781</v>
      </c>
      <c r="X69" s="107">
        <f t="shared" si="65"/>
        <v>1</v>
      </c>
      <c r="Y69" s="107">
        <f t="shared" si="65"/>
        <v>1.0505712368006139</v>
      </c>
      <c r="Z69" s="107">
        <f t="shared" si="61"/>
        <v>0</v>
      </c>
      <c r="AA69" s="100"/>
    </row>
  </sheetData>
  <mergeCells count="22">
    <mergeCell ref="P60:T60"/>
    <mergeCell ref="W60:AA60"/>
    <mergeCell ref="C7:C14"/>
    <mergeCell ref="C16:C23"/>
    <mergeCell ref="P16:T16"/>
    <mergeCell ref="W16:AA16"/>
    <mergeCell ref="C25:C32"/>
    <mergeCell ref="P27:T27"/>
    <mergeCell ref="W27:AA27"/>
    <mergeCell ref="C34:C41"/>
    <mergeCell ref="P38:T38"/>
    <mergeCell ref="W38:AA38"/>
    <mergeCell ref="P49:T49"/>
    <mergeCell ref="W49:AA49"/>
    <mergeCell ref="V4:AA4"/>
    <mergeCell ref="P5:T5"/>
    <mergeCell ref="W5:AA5"/>
    <mergeCell ref="C2:H3"/>
    <mergeCell ref="J2:L3"/>
    <mergeCell ref="C4:H5"/>
    <mergeCell ref="J4:L5"/>
    <mergeCell ref="N4:T4"/>
  </mergeCells>
  <pageMargins left="0.7" right="0.7" top="0.75" bottom="0.75" header="0.3" footer="0.3"/>
  <pageSetup paperSize="9" orientation="portrait" horizontalDpi="300" verticalDpi="300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C53D5F3C05A7C40B5EF088E8ABD49EB" ma:contentTypeVersion="11" ma:contentTypeDescription="Een nieuw document maken." ma:contentTypeScope="" ma:versionID="6ebbbf91cf51d354b14915604554bd5c">
  <xsd:schema xmlns:xsd="http://www.w3.org/2001/XMLSchema" xmlns:xs="http://www.w3.org/2001/XMLSchema" xmlns:p="http://schemas.microsoft.com/office/2006/metadata/properties" xmlns:ns2="3e7f9e2c-f654-4b70-aca7-6d41ca63b1fa" xmlns:ns3="d6195c44-ef94-42e2-8a98-24f1192ce415" targetNamespace="http://schemas.microsoft.com/office/2006/metadata/properties" ma:root="true" ma:fieldsID="8cf1efeabbe496da3ce693c327cf7878" ns2:_="" ns3:_="">
    <xsd:import namespace="3e7f9e2c-f654-4b70-aca7-6d41ca63b1fa"/>
    <xsd:import namespace="d6195c44-ef94-42e2-8a98-24f1192ce41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DateTaken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e7f9e2c-f654-4b70-aca7-6d41ca63b1f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Afbeeldingtags" ma:readOnly="false" ma:fieldId="{5cf76f15-5ced-4ddc-b409-7134ff3c332f}" ma:taxonomyMulti="true" ma:sspId="0d2f2e1c-c095-4710-afda-8e7acdb033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SearchProperties" ma:index="18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6195c44-ef94-42e2-8a98-24f1192ce415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649fdc57-9199-44be-9e8f-e50e21d8bbe7}" ma:internalName="TaxCatchAll" ma:showField="CatchAllData" ma:web="d6195c44-ef94-42e2-8a98-24f1192ce41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oudstype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3e7f9e2c-f654-4b70-aca7-6d41ca63b1fa">
      <Terms xmlns="http://schemas.microsoft.com/office/infopath/2007/PartnerControls"/>
    </lcf76f155ced4ddcb4097134ff3c332f>
    <TaxCatchAll xmlns="d6195c44-ef94-42e2-8a98-24f1192ce415" xsi:nil="true"/>
  </documentManagement>
</p:properties>
</file>

<file path=customXml/itemProps1.xml><?xml version="1.0" encoding="utf-8"?>
<ds:datastoreItem xmlns:ds="http://schemas.openxmlformats.org/officeDocument/2006/customXml" ds:itemID="{4AB2ACAE-C9CA-4467-93CA-E6E4D29260A3}"/>
</file>

<file path=customXml/itemProps2.xml><?xml version="1.0" encoding="utf-8"?>
<ds:datastoreItem xmlns:ds="http://schemas.openxmlformats.org/officeDocument/2006/customXml" ds:itemID="{BAF0EB89-F4AD-427B-B680-6B2C303B7481}"/>
</file>

<file path=customXml/itemProps3.xml><?xml version="1.0" encoding="utf-8"?>
<ds:datastoreItem xmlns:ds="http://schemas.openxmlformats.org/officeDocument/2006/customXml" ds:itemID="{1E8494CB-C9DE-4341-B0C7-EA1A2B8B73D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building_reflectance_sens</vt:lpstr>
      <vt:lpstr>ground_reflectance_sens</vt:lpstr>
      <vt:lpstr>ground_reflectance_test</vt:lpstr>
      <vt:lpstr>glass_transmission_sens</vt:lpstr>
      <vt:lpstr>interior_reflectance_sens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</dc:creator>
  <cp:lastModifiedBy>Daniël Koster</cp:lastModifiedBy>
  <dcterms:created xsi:type="dcterms:W3CDTF">2023-04-12T15:10:15Z</dcterms:created>
  <dcterms:modified xsi:type="dcterms:W3CDTF">2023-05-13T10:03:56Z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0x010100BC53D5F3C05A7C40B5EF088E8ABD49EB</vt:lpwstr>
  </property>
</Properties>
</file>