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Analysis\CTCF_Davidson\Diffusion data\20221114_CTCF_data_for_ID_and_RB\Diffusion_assay_tension_analysis\"/>
    </mc:Choice>
  </mc:AlternateContent>
  <bookViews>
    <workbookView xWindow="105" yWindow="-27285" windowWidth="36285" windowHeight="26115"/>
  </bookViews>
  <sheets>
    <sheet name="CTCF_FL_data_log" sheetId="1" r:id="rId1"/>
    <sheet name="CTCF_FL_experiment_lis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3" i="1" l="1"/>
  <c r="L59" i="1"/>
  <c r="L58" i="1"/>
  <c r="L12" i="1"/>
  <c r="L10" i="1"/>
  <c r="L11" i="1"/>
  <c r="K9" i="1"/>
  <c r="L9" i="1"/>
  <c r="L8" i="1"/>
  <c r="L4" i="1"/>
  <c r="L5" i="1"/>
  <c r="L6" i="1"/>
  <c r="L7" i="1"/>
  <c r="L3" i="1"/>
  <c r="J207" i="1" l="1"/>
  <c r="J200" i="1"/>
  <c r="J192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110" i="1"/>
  <c r="J111" i="1"/>
  <c r="J112" i="1"/>
  <c r="J113" i="1"/>
  <c r="J114" i="1"/>
  <c r="J115" i="1"/>
  <c r="J116" i="1"/>
  <c r="J117" i="1"/>
  <c r="J119" i="1"/>
  <c r="J120" i="1"/>
  <c r="J122" i="1"/>
  <c r="J123" i="1"/>
  <c r="J124" i="1"/>
  <c r="J125" i="1"/>
  <c r="J126" i="1"/>
  <c r="J127" i="1"/>
  <c r="J128" i="1"/>
  <c r="J129" i="1"/>
  <c r="J130" i="1"/>
  <c r="J131" i="1"/>
  <c r="J132" i="1"/>
  <c r="J134" i="1"/>
  <c r="J135" i="1"/>
  <c r="J136" i="1"/>
  <c r="J137" i="1"/>
  <c r="J138" i="1"/>
  <c r="J139" i="1"/>
  <c r="J140" i="1"/>
  <c r="J143" i="1"/>
  <c r="J144" i="1"/>
  <c r="J145" i="1"/>
  <c r="J146" i="1"/>
  <c r="J147" i="1"/>
  <c r="J148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3" i="1"/>
  <c r="J194" i="1"/>
  <c r="J195" i="1"/>
  <c r="J196" i="1"/>
  <c r="J197" i="1"/>
  <c r="J198" i="1"/>
  <c r="J199" i="1"/>
  <c r="J201" i="1"/>
  <c r="J202" i="1"/>
  <c r="J203" i="1"/>
  <c r="J204" i="1"/>
  <c r="J205" i="1"/>
  <c r="J206" i="1"/>
  <c r="J208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8" i="1"/>
  <c r="J299" i="1"/>
  <c r="J300" i="1"/>
  <c r="J301" i="1"/>
  <c r="J302" i="1"/>
  <c r="J304" i="1"/>
  <c r="J305" i="1"/>
  <c r="J306" i="1"/>
  <c r="J307" i="1"/>
  <c r="J308" i="1"/>
  <c r="J309" i="1"/>
  <c r="J310" i="1"/>
  <c r="J311" i="1"/>
  <c r="J312" i="1"/>
  <c r="J3" i="1"/>
  <c r="H317" i="1"/>
  <c r="G316" i="1"/>
  <c r="F315" i="1"/>
  <c r="E314" i="1"/>
  <c r="B313" i="1"/>
  <c r="H213" i="1"/>
  <c r="G212" i="1"/>
  <c r="F211" i="1"/>
  <c r="E210" i="1"/>
  <c r="B209" i="1"/>
  <c r="H169" i="1"/>
  <c r="G168" i="1"/>
  <c r="F167" i="1"/>
  <c r="E166" i="1"/>
  <c r="B165" i="1"/>
  <c r="B247" i="1"/>
  <c r="B99" i="1"/>
  <c r="H103" i="1"/>
  <c r="G250" i="1"/>
  <c r="H251" i="1"/>
  <c r="F249" i="1"/>
  <c r="E248" i="1"/>
  <c r="E100" i="1"/>
  <c r="F101" i="1"/>
  <c r="G103" i="1"/>
  <c r="G28" i="1"/>
  <c r="H54" i="1"/>
  <c r="G53" i="1"/>
  <c r="F52" i="1"/>
  <c r="E51" i="1"/>
  <c r="B50" i="1"/>
  <c r="B25" i="1"/>
  <c r="F27" i="1" l="1"/>
  <c r="E26" i="1"/>
  <c r="J3" i="2"/>
  <c r="L3" i="2"/>
  <c r="J4" i="2"/>
  <c r="L4" i="2"/>
  <c r="J5" i="2"/>
  <c r="L5" i="2"/>
  <c r="J6" i="2"/>
  <c r="L6" i="2"/>
  <c r="J7" i="2"/>
  <c r="J8" i="2"/>
  <c r="L8" i="2"/>
  <c r="J9" i="2"/>
  <c r="L9" i="2"/>
  <c r="J10" i="2"/>
  <c r="L10" i="2"/>
</calcChain>
</file>

<file path=xl/sharedStrings.xml><?xml version="1.0" encoding="utf-8"?>
<sst xmlns="http://schemas.openxmlformats.org/spreadsheetml/2006/main" count="399" uniqueCount="338">
  <si>
    <t>CTCF</t>
  </si>
  <si>
    <t>construct</t>
  </si>
  <si>
    <t>Halo-tag position</t>
  </si>
  <si>
    <t>Cohesin</t>
  </si>
  <si>
    <t>DNA template</t>
  </si>
  <si>
    <t>CBS orientation</t>
  </si>
  <si>
    <t>Experiment ID</t>
  </si>
  <si>
    <t>chamber ID</t>
  </si>
  <si>
    <t>Total number molecules included N</t>
  </si>
  <si>
    <t># Cohesin blocked</t>
  </si>
  <si>
    <t>% Cohesin blocked</t>
  </si>
  <si>
    <t>% Cohesin going past</t>
  </si>
  <si>
    <t># DNA molecules with defined orientation</t>
  </si>
  <si>
    <t>% Cohesin blocked downstream of CBS</t>
  </si>
  <si>
    <t>DNA strands analyzed</t>
  </si>
  <si>
    <t>CTCF FL (mc92_ c136 (tetSA1) roadblock</t>
  </si>
  <si>
    <t>mc97</t>
  </si>
  <si>
    <t>20170713_TIRF_156</t>
  </si>
  <si>
    <t>156_1</t>
  </si>
  <si>
    <t>Full length</t>
  </si>
  <si>
    <t>mc92</t>
  </si>
  <si>
    <t>C-terminal</t>
  </si>
  <si>
    <t>tetSA1 (c136)</t>
  </si>
  <si>
    <t>fwd</t>
  </si>
  <si>
    <t>20170814_TIRF_162</t>
  </si>
  <si>
    <t>162_3</t>
  </si>
  <si>
    <t xml:space="preserve"> </t>
  </si>
  <si>
    <t>20171002_TIRF_176</t>
  </si>
  <si>
    <t>176_2</t>
  </si>
  <si>
    <t>mc7</t>
  </si>
  <si>
    <t>N-terminal</t>
  </si>
  <si>
    <t>20171011_TIRF_179</t>
  </si>
  <si>
    <t>179_1</t>
  </si>
  <si>
    <t>20191202_TIRF_250</t>
  </si>
  <si>
    <t>250_1</t>
  </si>
  <si>
    <t>mc115</t>
  </si>
  <si>
    <t>rev</t>
  </si>
  <si>
    <t>2017118_TIRF_187</t>
  </si>
  <si>
    <t>187_2</t>
  </si>
  <si>
    <t>20171211_TIRF_191</t>
  </si>
  <si>
    <t>191_1</t>
  </si>
  <si>
    <t>20180206_TIRF_251</t>
  </si>
  <si>
    <t>251_1</t>
  </si>
  <si>
    <t>162.3</t>
  </si>
  <si>
    <t>file ID</t>
  </si>
  <si>
    <t>blocked</t>
  </si>
  <si>
    <t>passed</t>
  </si>
  <si>
    <t>N-term</t>
  </si>
  <si>
    <t>C-term</t>
  </si>
  <si>
    <t>20170814_162_40_OFF_3.5_n_Montage5.tif</t>
  </si>
  <si>
    <t>20170814_162_40_OFF_3.5_n_Montage6.tif</t>
  </si>
  <si>
    <t>20170814_162_40_OFF_3.5_n_Montage10.tif</t>
  </si>
  <si>
    <t>20170814_162_40_OFF_3.5_n_Montage11.tif</t>
  </si>
  <si>
    <t>cohesin</t>
  </si>
  <si>
    <t>20170814_162_40_OFF_3.5_n_Montage32.tif</t>
  </si>
  <si>
    <t>20170814_162_40_OFF_3.6_n_Montage9.tif</t>
  </si>
  <si>
    <t>20170814_162_40_OFF_3.6_n_Montage13.tif</t>
  </si>
  <si>
    <t>20170814_162_40_OFF_3.6_n_Montage18.tif</t>
  </si>
  <si>
    <t>20170814_162_40_OFF_3.6_n_Montage22.tif</t>
  </si>
  <si>
    <t>20170814_162_40_OFF_3.6_n_Montage27.tif</t>
  </si>
  <si>
    <t>20170814_162_40_OFF_3.7_n_Montage3.tif</t>
  </si>
  <si>
    <t>20170814_162_40_OFF_3.7_n_Montage11.tif</t>
  </si>
  <si>
    <t>20170814_162_40_OFF_3.7_n_Montage13.tif</t>
  </si>
  <si>
    <t>20170814_162_40_OFF_3.7_n_Montage17.tif</t>
  </si>
  <si>
    <t>20170814_162_40_OFF_3.7_n_Montage20.tif</t>
  </si>
  <si>
    <t>20170814_162_40_OFF_3.7_n_Montage26.tif</t>
  </si>
  <si>
    <t>20170814_162_40_OFF_3.7_n_Montage27.tif</t>
  </si>
  <si>
    <t>20170814_162_40_OFF_3.7_n_Montage31.tif</t>
  </si>
  <si>
    <t>20170814_162_40_OFF_3.7_n_Montage35.tif</t>
  </si>
  <si>
    <t>20170814_162_40_OFF_3.8_n_Montage6.tif</t>
  </si>
  <si>
    <t>20170814_162_40_OFF_3.8_n_Montage10.tif</t>
  </si>
  <si>
    <t>20170814_162_40_OFF_3.9_n_Montage4.tif</t>
  </si>
  <si>
    <t>201701002_176tetSa1_LC_ATP_40_OFF_2.4_Montage20.tif</t>
  </si>
  <si>
    <t>201701002_176tetSa1_LC_ATP_40_OFF_2.4_Montage24.tif</t>
  </si>
  <si>
    <t>201701002_176tetSa1_LC_ATP_40_OFF_2.4_Montage25.tif</t>
  </si>
  <si>
    <t>201701002_176tetSa1_LC_ATP_40_OFF_2.4_Montage26.tif</t>
  </si>
  <si>
    <t>201701002_176tetSa1_LC_ATP_40_OFF_2.4_Montage31.tif</t>
  </si>
  <si>
    <t>201701002_176tetSa1_LC_ATP_40_OFF_2.5_Montage8.tif</t>
  </si>
  <si>
    <t>201701002_176tetSa1_LC_ATP_40_OFF_2.5_Montage13.tif</t>
  </si>
  <si>
    <t>1 um = 7.6923 pixel</t>
  </si>
  <si>
    <t>um</t>
  </si>
  <si>
    <t>201701002_176tetSa1_LC_ATP_40_OFF_2.6_Montage9.tif</t>
  </si>
  <si>
    <t>201701002_176tetSa1_LC_ATP_40_OFF_2.7_Montage25.tif</t>
  </si>
  <si>
    <t>201701002_176tetSa1_LC_ATP_40_OFF_2.8_Montage5.tif</t>
  </si>
  <si>
    <t>201701002_176tetSa1_LC_ATP_40_OFF_2.10_Montage28.tif</t>
  </si>
  <si>
    <t>201701011_179_tetSa1_LC_ATP_40_OFF_1.3_Montage4.tif</t>
  </si>
  <si>
    <t>201701011_179_tetSa1_LC_ATP_40_OFF_2.4_Montage4.tif</t>
  </si>
  <si>
    <t>201701011_179_tetSa1_LC_ATP_40_OFF_1.4_Montage7.tif</t>
  </si>
  <si>
    <t>201701011_179_tetSa1_LC_ATP_40_OFF_1.4_Montage9.tif</t>
  </si>
  <si>
    <t>201701011_179_tetSa1_LC_ATP_40_OFF_1.4_Montage16.tif</t>
  </si>
  <si>
    <t>201701011_179_tetSa1_LC_ATP_40_OFF_1.4_Montage17.tif</t>
  </si>
  <si>
    <t>201701011_179_tetSa1_LC_ATP_40_OFF_1.5_Montage13.tif</t>
  </si>
  <si>
    <t>201701011_179_tetSa1_LC_ATP_40_OFF_1.5_Montage14.tif</t>
  </si>
  <si>
    <t>201701011_179_tetSa1_LC_ATP_40_OFF_1.5_Montage26.tif</t>
  </si>
  <si>
    <t>201701011_179_tetSa1_LC_ATP_40_OFF_1.5_Montage30.tif</t>
  </si>
  <si>
    <t>201701011_179_tetSa1_LC_ATP_40_OFF_1.6_Montage17.tif</t>
  </si>
  <si>
    <t>201701011_179_tetSa1_LC_ATP_40_OFF_1.7_Montage2.tif</t>
  </si>
  <si>
    <t>201701011_179_tetSa1_LC_ATP_40_OFF_1.7_Montage6.tif</t>
  </si>
  <si>
    <t>201701011_179_tetSa1_LC_ATP_40_OFF_1.8_Montage9.tif</t>
  </si>
  <si>
    <t>201701011_179_tetSa1_LC_ATP_40_OFF_1.8_Montage19.tif</t>
  </si>
  <si>
    <t>201701011_179_tetSa1_LC_ATP_40_OFF_1.9_Montage7.tif</t>
  </si>
  <si>
    <t>201701011_179_tetSa1_LC_ATP_40_OFF_1.10_Montage22.tif</t>
  </si>
  <si>
    <t>201701011_179_tetSa1_LC_ATP_40_OFF_1.10_Montage23.tif</t>
  </si>
  <si>
    <t>201701011_179_tetSa1_LC_ATP_40_OFF_1.11_Montage2.tif</t>
  </si>
  <si>
    <t>201701011_179_tetSa1_LC_ATP_40_OFF_1.11_Montage8.tif</t>
  </si>
  <si>
    <t>201701011_179_tetSa1_LC_ATP_40_OFF_1.12_Montage11.tif</t>
  </si>
  <si>
    <t>201701011_179_tetSa1_LC_ATP_40_OFF_1.12_Montage16.tif</t>
  </si>
  <si>
    <t>201701011_179_tetSa1_LC_ATP_40_OFF_2.3_Montage2.tif</t>
  </si>
  <si>
    <t>201701011_179_tetSa1_LC_ATP_40_OFF_2.3_Montage8.tif</t>
  </si>
  <si>
    <t>201701011_179_tetSa1_LC_ATP_40_OFF_2.3_Montage9.tif</t>
  </si>
  <si>
    <t>201701011_179_tetSa1_LC_ATP_40_OFF_2.3_Montage16.tif</t>
  </si>
  <si>
    <t>201701011_179_tetSa1_LC_ATP_40_OFF_2.4_Montage9.tif</t>
  </si>
  <si>
    <t>201701011_179_tetSa1_LC_ATP_40_OFF_2.4_Montage13.tif</t>
  </si>
  <si>
    <t>201701011_179_tetSa1_LC_ATP_40_OFF_2.4_Montage14.tif</t>
  </si>
  <si>
    <t>201701011_179_tetSa1_LC_ATP_40_OFF_2.5_Montage1.tif</t>
  </si>
  <si>
    <t>201701011_179_tetSa1_LC_ATP_40_OFF_2.5_Montage3.tif</t>
  </si>
  <si>
    <t>201701011_179_tetSa1_LC_ATP_40_OFF_2.5_Montage7.tif</t>
  </si>
  <si>
    <t>201701011_179_tetSa1_LC_ATP_40_OFF_2.5_Montage8.tif</t>
  </si>
  <si>
    <t>201701011_179_tetSa1_LC_ATP_40_OFF_2.5_Montage9.tif</t>
  </si>
  <si>
    <t>201701011_179_tetSa1_LC_ATP_40_OFF_2.6_Montage8.tif</t>
  </si>
  <si>
    <t>201701011_179_tetSa1_LC_ATP_40_OFF_2.6_Montage9.tif</t>
  </si>
  <si>
    <t>201701011_179_tetSa1_LC_ATP_40_OFF_2.7_Montage2.tif</t>
  </si>
  <si>
    <t>201701011_179_tetSa1_LC_ATP_40_OFF_2.7_Montage3.tif</t>
  </si>
  <si>
    <t>20181202_250_40_OFF_1.9_568_norm_Montage1.tif</t>
  </si>
  <si>
    <t>20181202_250_40_OFF_1.9_568_norm_Montage5.tif</t>
  </si>
  <si>
    <t>20181202_250_40_OFF_1.9_568_norm_Montage9.tif</t>
  </si>
  <si>
    <t>20181202_250_40_OFF_1.9_568_norm_Montage12.tif</t>
  </si>
  <si>
    <t>20181202_250_40_OFF_1.9_568_norm_Montage18.tif</t>
  </si>
  <si>
    <t>20181202_250_40_OFF_1.9_568_norm_Montage25.tif</t>
  </si>
  <si>
    <t>20181202_250_40_OFF_1.9_568_norm_Montage29.tif</t>
  </si>
  <si>
    <t>20181202_250_40_OFF_1.9_568_norm_Montage20.tif</t>
  </si>
  <si>
    <t>20181202_250_40_OFF_1.9_568_norm_Montage21.tif</t>
  </si>
  <si>
    <t>20181202_250_40_OFF_1.9_568_norm_Montage26.tif</t>
  </si>
  <si>
    <t>20181202_250_40_OFF_1.9_568_norm_Montage30.tif</t>
  </si>
  <si>
    <t>20181202_250_40_OFF_1.9_568_norm_Montage31.tif</t>
  </si>
  <si>
    <t>20181202_250_40_OFF_1.9_568_norm_Montage34.tif</t>
  </si>
  <si>
    <t>20181202_250_40_OFF_1.9_568_norm_Montage35.tif</t>
  </si>
  <si>
    <t>20181202_250_40_OFF_1.9_568_norm_Montage38.tif</t>
  </si>
  <si>
    <t>20181202_250_40_OFF_1.8_568_norm_Montage1.tif</t>
  </si>
  <si>
    <t>20181202_250_40_OFF_1.8_568_norm_Montage4.tif</t>
  </si>
  <si>
    <t>20181202_250_40_OFF_1.8_568_norm_Montage6.tif</t>
  </si>
  <si>
    <t>20181202_250_40_OFF_1.8_568_norm_Montage10.tif</t>
  </si>
  <si>
    <t>20181202_250_40_OFF_1.8_568_norm_Montage13.tif</t>
  </si>
  <si>
    <t>20181202_250_40_OFF_1.8_568_norm_Montage14.tif</t>
  </si>
  <si>
    <t>20181202_250_40_OFF_1.8_568_norm_Montage16.tif</t>
  </si>
  <si>
    <t>20181202_250_40_OFF_1.8_568_norm_Montage19.tif</t>
  </si>
  <si>
    <t>20181202_250_40_OFF_1.8_568_norm_Montage22.tif</t>
  </si>
  <si>
    <t>20181202_250_40_OFF_1.8_568_norm_Montage23.tif</t>
  </si>
  <si>
    <t>20181202_250_40_OFF_1.8_568_norm_Montage25.tif</t>
  </si>
  <si>
    <t>20181202_250_40_OFF_1.8_568_norm_Montage26.tif</t>
  </si>
  <si>
    <t>20181202_250_40_OFF_1.7_norm_Montage1.tif</t>
  </si>
  <si>
    <t>20181202_250_40_OFF_1.7_norm_Montage2.tif</t>
  </si>
  <si>
    <t>20181202_250_40_OFF_1.7_norm_Montage5.tif</t>
  </si>
  <si>
    <t>20181202_250_40_OFF_1.7_norm_Montage6.tif</t>
  </si>
  <si>
    <t>20181202_250_40_OFF_1.7_norm_Montage7.tif</t>
  </si>
  <si>
    <t>20181202_250_40_OFF_1.7_norm_Montage9.tif</t>
  </si>
  <si>
    <t>20181202_250_40_OFF_1.7_norm_Montage10.tif</t>
  </si>
  <si>
    <t>20181202_250_40_OFF_1.7_norm_Montage11.tif</t>
  </si>
  <si>
    <t>20181202_250_40_OFF_1.7_norm_Montage12.tif</t>
  </si>
  <si>
    <t>20181202_250_40_OFF_1.7_norm_Montage15.tif</t>
  </si>
  <si>
    <t>20181202_250_40_OFF_1.7_norm_Montage18.tif</t>
  </si>
  <si>
    <t>20181202_250_40_OFF_1.7_norm_Montage19.tif</t>
  </si>
  <si>
    <t>20181202_250_40_OFF_1.7_norm_Montage21.tif</t>
  </si>
  <si>
    <t>20181202_250_40_OFF_1.7_norm_Montage22.tif</t>
  </si>
  <si>
    <t>20181202_250_40_OFF_1.7_norm_Montage24.tif</t>
  </si>
  <si>
    <t>20181202_250_40_OFF_1.7_norm_Montage26.tif</t>
  </si>
  <si>
    <t>20181202_250_40_OFF_1.7_norm_Montage30.tif</t>
  </si>
  <si>
    <t>20181202_250_40_OFF_1.7_norm_Montage32.tif</t>
  </si>
  <si>
    <t>20181202_250_40_OFF_1.6_568_norm_Montage1.tif</t>
  </si>
  <si>
    <t>20181202_250_40_OFF_1.6_568_norm_Montage2.tif</t>
  </si>
  <si>
    <t>20181202_250_40_OFF_1.6_568_norm_Montage6.tif</t>
  </si>
  <si>
    <t>20181202_250_40_OFF_1.6_568_norm_Montage8.tif</t>
  </si>
  <si>
    <t>20181202_250_40_OFF_1.6_568_norm_Montage19.tif</t>
  </si>
  <si>
    <t>20181202_250_40_OFF_1.6_568_norm_Montage20.tif</t>
  </si>
  <si>
    <t>20181202_250_40_OFF_1.6_568_norm_Montage31.tif</t>
  </si>
  <si>
    <t>20181202_250_40_OFF_1.6_568_norm_Montage34.tif</t>
  </si>
  <si>
    <t>20171128_187_40_OFF_250_2.4_Montage13.tif</t>
  </si>
  <si>
    <t>20171128_187_40_OFF_250_2.4_Montage16.tif</t>
  </si>
  <si>
    <t>20171128_187_40_OFF_250_2.4_Montage30.tif</t>
  </si>
  <si>
    <t>20171128_187_40_OFF_250_2.4_Montage31.tif</t>
  </si>
  <si>
    <t>20171128_187_40_OFF_250_2.4_Montage32.tif</t>
  </si>
  <si>
    <t>20171128_187_40_OFF_250_2.4_Montage46.tif</t>
  </si>
  <si>
    <t>20171128_187_40_OFF_250_2.5_Montage3.tif</t>
  </si>
  <si>
    <t>20171128_187_40_OFF_250_2.5_Montage5.tif</t>
  </si>
  <si>
    <t>20171128_187_40_OFF_250_2.5_Montage10.tif</t>
  </si>
  <si>
    <t>20171128_187_40_OFF_250_2.5_Montage31.tif</t>
  </si>
  <si>
    <t>20171128_187_40_OFF_250_2.5_Montage33.tif</t>
  </si>
  <si>
    <t>20171128_187_40_OFF_250_2.6_Montage5.tif</t>
  </si>
  <si>
    <t>20171128_187_40_OFF_250_2.6_Montage20.tif</t>
  </si>
  <si>
    <t>20171128_187_40_OFF_250_2.6_Montage28.tif</t>
  </si>
  <si>
    <t>20171128_187_40_OFF_250_2.7_Montage7.tif</t>
  </si>
  <si>
    <t>20171128_187_40_OFF_250_2.7_Montage15.tif</t>
  </si>
  <si>
    <t>20171128_187_40_OFF_250_2.7_Montage22.tif</t>
  </si>
  <si>
    <t>20171128_187_40_OFF_250_2.7_Montage28.tif</t>
  </si>
  <si>
    <t>20171128_187_40_OFF_250_2.8_Montage10.tif</t>
  </si>
  <si>
    <t>20171128_187_40_OFF_250_2.8_Montage22.tif</t>
  </si>
  <si>
    <t>20171128_187_40_OFF_250_2.8_Montage32.tif</t>
  </si>
  <si>
    <t>20171128_187_40_OFF_250_2.8_Montage33.tif</t>
  </si>
  <si>
    <t>20171128_187_40_OFF_250_2.9_Montage13.tif</t>
  </si>
  <si>
    <t>20171128_187_40_OFF_250_2.9_Montage20.tif</t>
  </si>
  <si>
    <t>20171211_191_tet_LC_ATP_250_40_OFF.1.5_Montage1.tif</t>
  </si>
  <si>
    <t>20171211_191_tet_LC_ATP_250_40_OFF.1.5_Montage4.tif</t>
  </si>
  <si>
    <t>20171211_191_tet_LC_ATP_250_40_OFF.1.5_Montage7.tif</t>
  </si>
  <si>
    <t>20171211_191_tet_LC_ATP_250_40_OFF.1.5_Montage10.tif</t>
  </si>
  <si>
    <t>20171211_191_tet_LC_ATP_250_40_OFF.1.6_Montage8.tif</t>
  </si>
  <si>
    <t>20171211_191_tet_LC_ATP_250_40_OFF.1.6_Montage11.tif</t>
  </si>
  <si>
    <t>20171211_191_tet_LC_ATP_250_40_OFF.1.6_Montage18.tif</t>
  </si>
  <si>
    <t>20171211_191_tet_LC_ATP_250_40_OFF.1.7_Montage6.tif</t>
  </si>
  <si>
    <t>20171211_191_tet_LC_ATP_250_40_OFF.1.7_Montage11.tif</t>
  </si>
  <si>
    <t>20171211_191_tet_LC_ATP_250_40_OFF.1.7_Montage15.tif</t>
  </si>
  <si>
    <t>20171211_191_tet_LC_ATP_250_40_OFF.1.7_Montage17.tif</t>
  </si>
  <si>
    <t>20171211_191_tet_LC_ATP_250_40_OFF.4.4_Montage6.tif</t>
  </si>
  <si>
    <t>20171211_191_tet_LC_ATP_250_40_OFF.4.4_Montage8.tif</t>
  </si>
  <si>
    <t>20171211_191_tet_LC_ATP_250_40_OFF.4.4_Montage9.tif</t>
  </si>
  <si>
    <t>20171211_191_tet_LC_ATP_250_40_OFF.4.4_Montage12.tif</t>
  </si>
  <si>
    <t>20171211_191_tet_LC_ATP_250_40_OFF.4.4_Montage13.tif</t>
  </si>
  <si>
    <t>20171211_191_tet_LC_ATP_250_40_OFF.4.5_Montage6.tif</t>
  </si>
  <si>
    <t>20171211_191_tet_LC_ATP_250_40_OFF.4.5_Montage21.tif</t>
  </si>
  <si>
    <t>20171211_191_tet_LC_ATP_250_40_OFF.4.6_Montage4.tif</t>
  </si>
  <si>
    <t>20171211_191_tet_LC_ATP_250_40_OFF.4.6_Montage11.tif</t>
  </si>
  <si>
    <t>20171211_191_tet_LC_ATP_250_40_OFF.4.6_Montage13.tif</t>
  </si>
  <si>
    <t>20171211_191_tet_LC_ATP_250_40_OFF.4.7_Montage2.tif</t>
  </si>
  <si>
    <t>20171211_191_tet_LC_ATP_250_40_OFF.4.7_Montage3.tif</t>
  </si>
  <si>
    <t>20171211_191_tet_LC_ATP_250_40_OFF.4.8_Montage4.tif</t>
  </si>
  <si>
    <t>20171211_191_tet_LC_ATP_250_40_OFF.4.8_Montage12.tif</t>
  </si>
  <si>
    <t>20171211_191_tet_LC_ATP_250_40_OFF.4.8_Montage15.tif</t>
  </si>
  <si>
    <t>20181206_251_50_OFF_1.7_568_norm_Montage2.tif</t>
  </si>
  <si>
    <t>20181206_251_50_OFF_1.7_568_norm_Montage4.tif</t>
  </si>
  <si>
    <t>20181206_251_50_OFF_1.7_568_norm_Montage6.tif</t>
  </si>
  <si>
    <t>20181206_251_50_OFF_1.7_568_norm_Montage7.tif</t>
  </si>
  <si>
    <t>20181206_251_50_OFF_1.7_568_norm_Montage10.tif</t>
  </si>
  <si>
    <t>20181206_251_50_OFF_1.7_568_norm_Montage11.tif</t>
  </si>
  <si>
    <t>20181206_251_50_OFF_1.7_568_norm_Montage12.tif</t>
  </si>
  <si>
    <t>20181206_251_50_OFF_1.7_568_norm_Montage14.tif</t>
  </si>
  <si>
    <t>20181206_251_50_OFF_1.7_568_norm_Montage15.tif</t>
  </si>
  <si>
    <t>20181206_251_50_OFF_1.7_568_norm_Montage16.tif</t>
  </si>
  <si>
    <t>20181206_251_50_OFF_1.7_568_norm_Montage17.tif</t>
  </si>
  <si>
    <t>20181206_251_50_OFF_1.7_568_norm_Montage18.tif</t>
  </si>
  <si>
    <t>20181206_251_50_OFF_1.7_568_norm_Montage32.tif</t>
  </si>
  <si>
    <t>20181206_251_50_OFF_1.7_568_norm_Montage38.tif</t>
  </si>
  <si>
    <t>20181206_251_50_OFF_1.7_568_norm_Montage42.tif</t>
  </si>
  <si>
    <t>20181206_251_50_OFF_1.7_568_norm_Montage50.tif</t>
  </si>
  <si>
    <t>20181206_251_50_OFF_1.7_568_norm_Montage52.tif</t>
  </si>
  <si>
    <t>20181206_251_50_OFF_1.7_568_norm_Montage53.tif</t>
  </si>
  <si>
    <t>20181206_251_50_OFF_1.7_568_norm_Montage54.tif</t>
  </si>
  <si>
    <t>20181206_251_50_OFF_1.8_568_norm_ROI9.tif</t>
  </si>
  <si>
    <t>20181206_251_50_OFF_1.8_568_norm_ROI10.tif</t>
  </si>
  <si>
    <t>20181206_251_50_OFF_1.8_568_norm_ROI11.tif</t>
  </si>
  <si>
    <t>20181206_251_50_OFF_1.8_568_norm_ROI12.tif</t>
  </si>
  <si>
    <t>20181206_251_50_OFF_1.8_568_norm_ROI14.tif</t>
  </si>
  <si>
    <t>20181206_251_50_OFF_1.8_568_norm_ROI16.tif</t>
  </si>
  <si>
    <t>20181206_251_50_OFF_1.8_568_norm_ROI25.tif</t>
  </si>
  <si>
    <t>20181206_251_50_OFF_1.8_568_norm_ROI27.tif</t>
  </si>
  <si>
    <t>20181206_251_50_OFF_1.8_568_norm_ROI28.tif</t>
  </si>
  <si>
    <t>20181206_251_50_OFF_1.8_568_norm_ROI29.tif</t>
  </si>
  <si>
    <t>20181206_251_50_OFF_1.6_568_norm_Montage1.tif</t>
  </si>
  <si>
    <t>20181206_251_50_OFF_1.6_568_norm_Montage4.tif</t>
  </si>
  <si>
    <t>20181206_251_50_OFF_1.6_568_norm_Montage5.tif</t>
  </si>
  <si>
    <t>20181206_251_50_OFF_1.6_568_norm_Montage6.tif</t>
  </si>
  <si>
    <t>20181206_251_50_OFF_1.6_568_norm_Montage8.tif</t>
  </si>
  <si>
    <t>20181206_251_50_OFF_1.6_568_norm_Montage9.tif</t>
  </si>
  <si>
    <t>20181206_251_50_OFF_1.6_568_norm_Montage10.tif</t>
  </si>
  <si>
    <t>20181206_251_50_OFF_1.6_568_norm_Montage11.tif</t>
  </si>
  <si>
    <t>20181206_251_50_OFF_1.6_568_norm_Montage12.tif</t>
  </si>
  <si>
    <t>20181206_251_50_OFF_1.6_568_norm_Montage13.tif</t>
  </si>
  <si>
    <t>20181206_251_50_OFF_1.6_568_norm_Montage17.tif</t>
  </si>
  <si>
    <t>20181206_251_50_OFF_1.6_568_norm_Montage18.tif</t>
  </si>
  <si>
    <t>20181206_251_50_OFF_1.6_568_norm_Montage20.tif</t>
  </si>
  <si>
    <t>20181206_251_50_OFF_1.6_568_norm_Montage21.tif</t>
  </si>
  <si>
    <t>20181206_251_50_OFF_1.6_568_norm_Montage22.tif</t>
  </si>
  <si>
    <t>20181206_251_50_OFF_1.6_568_norm_Montage24.tif</t>
  </si>
  <si>
    <t>20181206_251_50_OFF_1.6_568_norm_Montage25.tif</t>
  </si>
  <si>
    <t>20181206_251_50_OFF_1.6_568_norm_Montage26.tif</t>
  </si>
  <si>
    <t>20181206_251_50_OFF_1.6_568_norm_Montage27.tif</t>
  </si>
  <si>
    <t>20181206_251_50_OFF_1.6_568_norm_Montage31.tif</t>
  </si>
  <si>
    <t>20181206_251_50_OFF_1.6_568_norm_Montage33.tif</t>
  </si>
  <si>
    <t>20181206_251_50_OFF_1.6_568_norm_Montage35.tif</t>
  </si>
  <si>
    <t>20181206_251_50_OFF_1.6_568_norm_Montage36.tif</t>
  </si>
  <si>
    <t>20181206_251_50_OFF_1.6_568_norm_Montage37.tif</t>
  </si>
  <si>
    <t>20181206_251_50_OFF_1.6_568_norm_Montage39.tif</t>
  </si>
  <si>
    <t>20181206_251_50_OFF_1.6_568_norm_Montage40.tif</t>
  </si>
  <si>
    <t>snapped</t>
  </si>
  <si>
    <t># number of DNA molecules N</t>
  </si>
  <si>
    <t># cohesin passed</t>
  </si>
  <si>
    <t># cohesin blocked</t>
  </si>
  <si>
    <t>201701002_176_tetSa1_LC_ATP_40_OFF_1.4_Montage1.tif</t>
  </si>
  <si>
    <t>201701002_176_tetSa1_LC_ATP_40_OFF_1.4_Montage3.tif</t>
  </si>
  <si>
    <t>201701002_176_tetSa1_LC_ATP_40_OFF_1.4_Montage5.tif</t>
  </si>
  <si>
    <t>201701002_176_tetSa1_LC_ATP_40_OFF_1.5_Montage1.tif</t>
  </si>
  <si>
    <t>201701002_176_tetSa1_LC_ATP_40_OFF_1.5_Montage5.tif</t>
  </si>
  <si>
    <t>201701002_176_tetSa1_LC_ATP_40_OFF_1.5_Montage8.tif</t>
  </si>
  <si>
    <t xml:space="preserve"># cohesin blocked N-term </t>
  </si>
  <si>
    <t># cohesin blocked C-term</t>
  </si>
  <si>
    <t>201701011_179_tetSa1_LC_ATP_40_OFF_1.6_Montage12.tif</t>
  </si>
  <si>
    <t>201701011_179_tetSa1_LC_ATP_40_OFF_1.9_Montage8.tif</t>
  </si>
  <si>
    <t>201701011_179_tetSa1_LC_ATP_40_OFF_1.10_Montage19.tif</t>
  </si>
  <si>
    <t>20181202_250_40_OFF_1.9_568_norm_Montage3.tif</t>
  </si>
  <si>
    <t>20181202_250_40_OFF_1.9_568_norm_Montage10.tif</t>
  </si>
  <si>
    <t>20181202_250_40_OFF_1.6_568_norm_Montage21.tif</t>
  </si>
  <si>
    <t>20171128_187_40_OFF_250_2.5_Montage19.tif</t>
  </si>
  <si>
    <t>20171128_187_40_OFF_250_3.5_Montage19.tif</t>
  </si>
  <si>
    <t>20171128_187_40_OFF_250_3.5_Montage25.tif</t>
  </si>
  <si>
    <t>20171128_187_40_OFF_250_3.5_Montage36.tif</t>
  </si>
  <si>
    <t>20171128_187_40_OFF_250_3.5_Montage41.tif</t>
  </si>
  <si>
    <t>20171128_187_40_OFF_250_1.6_Montage10.tif</t>
  </si>
  <si>
    <t>20171128_187_40_OFF_250_1.6_Montage12.tif</t>
  </si>
  <si>
    <t>20171128_187_40_OFF_250_1.6_Montage17.tif</t>
  </si>
  <si>
    <t>20171128_187_40_OFF_250_1.6_Montage19.tif</t>
  </si>
  <si>
    <t>20171128_187_40_OFF_250_1.7_Montage21.tif</t>
  </si>
  <si>
    <t>20171128_187_40_OFF_250_1.7_Montage22.tif</t>
  </si>
  <si>
    <t>20171128_187_40_OFF_250_1.7_Montage24.tif</t>
  </si>
  <si>
    <t>20171128_187_40_OFF_250_1.7_Montage27.tif</t>
  </si>
  <si>
    <t>20171211_191_tet_LC_ATP_250_40_OFF.2.5_Montage10.tif</t>
  </si>
  <si>
    <t>20171211_191_tet_LC_ATP_250_40_OFF.4.5_Montage33.tif</t>
  </si>
  <si>
    <t>20171211_191_tet_LC_ATP_250_40_OFF.4.6_Montage19.tif</t>
  </si>
  <si>
    <t>20171211_191_tet_LC_ATP_250_40_OFF.4.7_Montage19.tif</t>
  </si>
  <si>
    <t>20181206_251_50_OFF_1.8_568_norm_ROI17.tif</t>
  </si>
  <si>
    <t>20181206_251_50_OFF_1.8_568_norm_ROI18.tif</t>
  </si>
  <si>
    <t>20181206_251_50_OFF_1.8_568_norm_ROI20.tif</t>
  </si>
  <si>
    <t>20181206_251_50_OFF_1.8_568_norm_ROI21.tif</t>
  </si>
  <si>
    <t>201701011_179_tetSa1_LC_ATP_40_OFF_1.3_Montage3.tif</t>
  </si>
  <si>
    <t xml:space="preserve">CTCF orientation </t>
  </si>
  <si>
    <t>experiment</t>
  </si>
  <si>
    <t>fwd, pointing away from tetR</t>
  </si>
  <si>
    <t xml:space="preserve">rev, pointing towards tetR </t>
  </si>
  <si>
    <t>FWD</t>
  </si>
  <si>
    <t>20170814_TIRF_162_3</t>
  </si>
  <si>
    <t>20171002_TIRF_176_1_2</t>
  </si>
  <si>
    <t>20171011_TIRF_179_1_2</t>
  </si>
  <si>
    <t>20191202_TIRF_250_1</t>
  </si>
  <si>
    <t>REV</t>
  </si>
  <si>
    <t>2017118_TIRF_187_1_2_2</t>
  </si>
  <si>
    <t>20171211_TIRF_191_1_2_4</t>
  </si>
  <si>
    <t>20180206_TIRF_251_1</t>
  </si>
  <si>
    <t>total #</t>
  </si>
  <si>
    <t>pixel</t>
  </si>
  <si>
    <t>DNA length RB</t>
  </si>
  <si>
    <t>ratio MZ 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</si>
</sst>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9" x14ac:knownFonts="1"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 tint="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4" borderId="1" xfId="0" applyFont="1" applyFill="1" applyBorder="1"/>
    <xf numFmtId="0" fontId="3" fillId="4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right"/>
    </xf>
    <xf numFmtId="1" fontId="0" fillId="4" borderId="1" xfId="0" applyNumberFormat="1" applyFill="1" applyBorder="1"/>
    <xf numFmtId="1" fontId="2" fillId="4" borderId="1" xfId="0" applyNumberFormat="1" applyFont="1" applyFill="1" applyBorder="1"/>
    <xf numFmtId="0" fontId="0" fillId="3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0" fontId="5" fillId="0" borderId="0" xfId="0" applyFont="1"/>
    <xf numFmtId="165" fontId="0" fillId="0" borderId="0" xfId="0" applyNumberFormat="1"/>
    <xf numFmtId="0" fontId="6" fillId="0" borderId="0" xfId="0" applyFont="1"/>
    <xf numFmtId="0" fontId="1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7"/>
  <sheetViews>
    <sheetView tabSelected="1" zoomScale="150" zoomScaleNormal="150" workbookViewId="0">
      <pane ySplit="1" topLeftCell="A242" activePane="bottomLeft" state="frozen"/>
      <selection pane="bottomLeft" activeCell="G219" sqref="G219"/>
    </sheetView>
  </sheetViews>
  <sheetFormatPr defaultColWidth="11.5" defaultRowHeight="11.25" x14ac:dyDescent="0.2"/>
  <cols>
    <col min="1" max="1" width="58.6640625" customWidth="1"/>
    <col min="2" max="2" width="8.6640625" customWidth="1"/>
    <col min="3" max="4" width="7.5" customWidth="1"/>
    <col min="5" max="5" width="8.5" customWidth="1"/>
    <col min="6" max="6" width="9.5" customWidth="1"/>
    <col min="7" max="7" width="7.5" customWidth="1"/>
    <col min="8" max="8" width="7.1640625" customWidth="1"/>
    <col min="9" max="9" width="17.1640625" customWidth="1"/>
    <col min="10" max="12" width="10" style="13" customWidth="1"/>
    <col min="14" max="14" width="29.1640625" customWidth="1"/>
    <col min="15" max="15" width="12.6640625" customWidth="1"/>
  </cols>
  <sheetData>
    <row r="1" spans="1:18" x14ac:dyDescent="0.2">
      <c r="A1" s="12" t="s">
        <v>43</v>
      </c>
      <c r="B1" s="12" t="s">
        <v>334</v>
      </c>
      <c r="C1" t="s">
        <v>53</v>
      </c>
      <c r="D1" t="s">
        <v>0</v>
      </c>
      <c r="E1" t="s">
        <v>46</v>
      </c>
      <c r="F1" t="s">
        <v>45</v>
      </c>
      <c r="G1" t="s">
        <v>47</v>
      </c>
      <c r="H1" t="s">
        <v>48</v>
      </c>
      <c r="I1" t="s">
        <v>79</v>
      </c>
      <c r="J1" s="25" t="s">
        <v>80</v>
      </c>
      <c r="K1" s="25" t="s">
        <v>336</v>
      </c>
      <c r="L1" s="25" t="s">
        <v>337</v>
      </c>
      <c r="M1" s="23"/>
      <c r="N1" s="23"/>
      <c r="O1" s="23"/>
      <c r="P1" s="23"/>
      <c r="Q1" s="23"/>
      <c r="R1" s="22"/>
    </row>
    <row r="2" spans="1:18" x14ac:dyDescent="0.2">
      <c r="A2" t="s">
        <v>44</v>
      </c>
      <c r="I2" t="s">
        <v>335</v>
      </c>
      <c r="J2" s="25"/>
      <c r="K2" s="25"/>
      <c r="L2" s="25"/>
      <c r="M2" s="23"/>
      <c r="N2" s="23" t="s">
        <v>322</v>
      </c>
      <c r="O2" s="23" t="s">
        <v>321</v>
      </c>
      <c r="P2" s="23"/>
      <c r="Q2" s="23"/>
      <c r="R2" s="22"/>
    </row>
    <row r="3" spans="1:18" x14ac:dyDescent="0.2">
      <c r="A3" t="s">
        <v>49</v>
      </c>
      <c r="B3">
        <v>1</v>
      </c>
      <c r="C3">
        <v>1</v>
      </c>
      <c r="D3">
        <v>1</v>
      </c>
      <c r="F3">
        <v>1</v>
      </c>
      <c r="G3">
        <v>1</v>
      </c>
      <c r="I3">
        <v>40.972999999999999</v>
      </c>
      <c r="J3" s="25">
        <f>I3/7.6923</f>
        <v>5.3264953264953263</v>
      </c>
      <c r="K3" s="25">
        <v>4.75</v>
      </c>
      <c r="L3" s="25">
        <f>J3/K3</f>
        <v>1.1213674371569109</v>
      </c>
      <c r="M3" s="23"/>
      <c r="N3" s="23" t="s">
        <v>326</v>
      </c>
      <c r="O3" s="24" t="s">
        <v>325</v>
      </c>
      <c r="P3" s="23"/>
      <c r="Q3" s="23"/>
      <c r="R3" s="22"/>
    </row>
    <row r="4" spans="1:18" x14ac:dyDescent="0.2">
      <c r="A4" t="s">
        <v>50</v>
      </c>
      <c r="B4">
        <v>1</v>
      </c>
      <c r="C4">
        <v>2</v>
      </c>
      <c r="D4">
        <v>1</v>
      </c>
      <c r="E4">
        <v>1</v>
      </c>
      <c r="I4">
        <v>43.834000000000003</v>
      </c>
      <c r="J4" s="25">
        <f t="shared" ref="J4:J68" si="0">I4/7.6923</f>
        <v>5.6984256984256989</v>
      </c>
      <c r="K4" s="25">
        <v>4.68</v>
      </c>
      <c r="L4" s="25">
        <f t="shared" ref="L4:L12" si="1">J4/K4</f>
        <v>1.2176123287234399</v>
      </c>
      <c r="M4" s="23"/>
      <c r="N4" s="23" t="s">
        <v>327</v>
      </c>
      <c r="O4" s="24" t="s">
        <v>325</v>
      </c>
      <c r="P4" s="23"/>
      <c r="Q4" s="23"/>
      <c r="R4" s="22"/>
    </row>
    <row r="5" spans="1:18" x14ac:dyDescent="0.2">
      <c r="A5" t="s">
        <v>51</v>
      </c>
      <c r="B5">
        <v>1</v>
      </c>
      <c r="C5">
        <v>1</v>
      </c>
      <c r="D5">
        <v>1</v>
      </c>
      <c r="E5">
        <v>1</v>
      </c>
      <c r="I5">
        <v>40.167000000000002</v>
      </c>
      <c r="J5" s="25">
        <f t="shared" si="0"/>
        <v>5.2217152217152218</v>
      </c>
      <c r="K5" s="25">
        <v>4.37</v>
      </c>
      <c r="L5" s="25">
        <f t="shared" si="1"/>
        <v>1.1949005084016526</v>
      </c>
      <c r="M5" s="23"/>
      <c r="N5" s="23" t="s">
        <v>328</v>
      </c>
      <c r="O5" s="24" t="s">
        <v>325</v>
      </c>
      <c r="P5" s="23"/>
      <c r="Q5" s="23"/>
      <c r="R5" s="22"/>
    </row>
    <row r="6" spans="1:18" x14ac:dyDescent="0.2">
      <c r="A6" t="s">
        <v>52</v>
      </c>
      <c r="B6">
        <v>1</v>
      </c>
      <c r="C6">
        <v>1</v>
      </c>
      <c r="D6">
        <v>1</v>
      </c>
      <c r="E6">
        <v>1</v>
      </c>
      <c r="I6">
        <v>45.024999999999999</v>
      </c>
      <c r="J6" s="25">
        <f t="shared" si="0"/>
        <v>5.8532558532558525</v>
      </c>
      <c r="K6" s="25">
        <v>4.9000000000000004</v>
      </c>
      <c r="L6" s="25">
        <f t="shared" si="1"/>
        <v>1.1945420108685412</v>
      </c>
      <c r="M6" s="23"/>
      <c r="N6" s="23" t="s">
        <v>329</v>
      </c>
      <c r="O6" s="24" t="s">
        <v>325</v>
      </c>
      <c r="P6" s="23"/>
      <c r="Q6" s="23"/>
      <c r="R6" s="22"/>
    </row>
    <row r="7" spans="1:18" x14ac:dyDescent="0.2">
      <c r="A7" t="s">
        <v>54</v>
      </c>
      <c r="B7">
        <v>1</v>
      </c>
      <c r="C7">
        <v>1</v>
      </c>
      <c r="D7">
        <v>1</v>
      </c>
      <c r="E7">
        <v>1</v>
      </c>
      <c r="I7">
        <v>41.304000000000002</v>
      </c>
      <c r="J7" s="25">
        <f t="shared" si="0"/>
        <v>5.3695253695253697</v>
      </c>
      <c r="K7" s="25">
        <v>4.66</v>
      </c>
      <c r="L7" s="25">
        <f t="shared" si="1"/>
        <v>1.1522586629882767</v>
      </c>
      <c r="M7" s="23"/>
      <c r="N7" s="23" t="s">
        <v>331</v>
      </c>
      <c r="O7" s="24" t="s">
        <v>330</v>
      </c>
      <c r="P7" s="23"/>
      <c r="Q7" s="23"/>
      <c r="R7" s="22"/>
    </row>
    <row r="8" spans="1:18" x14ac:dyDescent="0.2">
      <c r="A8" t="s">
        <v>55</v>
      </c>
      <c r="B8">
        <v>1</v>
      </c>
      <c r="C8">
        <v>2</v>
      </c>
      <c r="D8">
        <v>1</v>
      </c>
      <c r="F8">
        <v>1</v>
      </c>
      <c r="I8">
        <v>40.268999999999998</v>
      </c>
      <c r="J8" s="25">
        <f t="shared" si="0"/>
        <v>5.2349752349752343</v>
      </c>
      <c r="K8" s="25">
        <v>4.51</v>
      </c>
      <c r="L8" s="25">
        <f t="shared" si="1"/>
        <v>1.1607483891297639</v>
      </c>
      <c r="M8" s="23"/>
      <c r="N8" s="23" t="s">
        <v>332</v>
      </c>
      <c r="O8" s="24" t="s">
        <v>330</v>
      </c>
      <c r="P8" s="23"/>
      <c r="Q8" s="23"/>
      <c r="R8" s="22"/>
    </row>
    <row r="9" spans="1:18" x14ac:dyDescent="0.2">
      <c r="A9" t="s">
        <v>56</v>
      </c>
      <c r="B9">
        <v>1</v>
      </c>
      <c r="C9">
        <v>2</v>
      </c>
      <c r="D9">
        <v>1</v>
      </c>
      <c r="F9">
        <v>1</v>
      </c>
      <c r="I9">
        <v>41.762</v>
      </c>
      <c r="J9" s="25">
        <f t="shared" si="0"/>
        <v>5.429065429065429</v>
      </c>
      <c r="K9" s="25">
        <f>35.96*0.13</f>
        <v>4.6748000000000003</v>
      </c>
      <c r="L9" s="25">
        <f t="shared" si="1"/>
        <v>1.1613471012803604</v>
      </c>
      <c r="M9" s="23"/>
      <c r="N9" s="23" t="s">
        <v>333</v>
      </c>
      <c r="O9" s="24" t="s">
        <v>330</v>
      </c>
      <c r="P9" s="23"/>
      <c r="Q9" s="23"/>
      <c r="R9" s="22"/>
    </row>
    <row r="10" spans="1:18" x14ac:dyDescent="0.2">
      <c r="A10" t="s">
        <v>57</v>
      </c>
      <c r="B10">
        <v>1</v>
      </c>
      <c r="C10">
        <v>1</v>
      </c>
      <c r="D10">
        <v>1</v>
      </c>
      <c r="F10">
        <v>1</v>
      </c>
      <c r="I10">
        <v>37.176000000000002</v>
      </c>
      <c r="J10" s="25">
        <f t="shared" si="0"/>
        <v>4.8328848328848331</v>
      </c>
      <c r="K10" s="13">
        <v>4.12</v>
      </c>
      <c r="L10" s="25">
        <f t="shared" si="1"/>
        <v>1.1730302992438915</v>
      </c>
      <c r="M10" s="23"/>
      <c r="N10" s="23"/>
      <c r="O10" s="23"/>
      <c r="P10" s="23"/>
      <c r="Q10" s="23"/>
      <c r="R10" s="22"/>
    </row>
    <row r="11" spans="1:18" x14ac:dyDescent="0.2">
      <c r="A11" t="s">
        <v>58</v>
      </c>
      <c r="B11">
        <v>1</v>
      </c>
      <c r="C11">
        <v>1</v>
      </c>
      <c r="D11">
        <v>1</v>
      </c>
      <c r="F11">
        <v>1</v>
      </c>
      <c r="G11">
        <v>1</v>
      </c>
      <c r="I11">
        <v>39.029000000000003</v>
      </c>
      <c r="J11" s="25">
        <f t="shared" si="0"/>
        <v>5.0737750737750744</v>
      </c>
      <c r="K11" s="25">
        <v>4.53</v>
      </c>
      <c r="L11" s="25">
        <f t="shared" si="1"/>
        <v>1.1200386476324666</v>
      </c>
      <c r="M11" s="23"/>
      <c r="N11" s="22" t="s">
        <v>323</v>
      </c>
      <c r="O11" s="22"/>
      <c r="P11" s="23"/>
      <c r="Q11" s="23"/>
      <c r="R11" s="22"/>
    </row>
    <row r="12" spans="1:18" x14ac:dyDescent="0.2">
      <c r="A12" t="s">
        <v>59</v>
      </c>
      <c r="B12">
        <v>1</v>
      </c>
      <c r="C12">
        <v>1</v>
      </c>
      <c r="D12">
        <v>1</v>
      </c>
      <c r="F12">
        <v>1</v>
      </c>
      <c r="G12">
        <v>1</v>
      </c>
      <c r="I12">
        <v>40.328000000000003</v>
      </c>
      <c r="J12" s="25">
        <f t="shared" si="0"/>
        <v>5.242645242645243</v>
      </c>
      <c r="K12" s="25">
        <v>4.57</v>
      </c>
      <c r="L12" s="25">
        <f t="shared" si="1"/>
        <v>1.1471871428107752</v>
      </c>
      <c r="M12" s="22"/>
      <c r="N12" t="s">
        <v>324</v>
      </c>
      <c r="P12" s="22"/>
    </row>
    <row r="13" spans="1:18" x14ac:dyDescent="0.2">
      <c r="A13" t="s">
        <v>60</v>
      </c>
      <c r="B13">
        <v>1</v>
      </c>
      <c r="C13">
        <v>1</v>
      </c>
      <c r="D13">
        <v>1</v>
      </c>
      <c r="E13">
        <v>1</v>
      </c>
      <c r="I13">
        <v>41.012</v>
      </c>
      <c r="J13" s="25">
        <f t="shared" si="0"/>
        <v>5.3315653315653311</v>
      </c>
      <c r="K13" s="25"/>
      <c r="L13" s="25"/>
    </row>
    <row r="14" spans="1:18" x14ac:dyDescent="0.2">
      <c r="A14" t="s">
        <v>61</v>
      </c>
      <c r="B14">
        <v>1</v>
      </c>
      <c r="C14">
        <v>1</v>
      </c>
      <c r="D14">
        <v>1</v>
      </c>
      <c r="E14">
        <v>1</v>
      </c>
      <c r="I14">
        <v>41.575000000000003</v>
      </c>
      <c r="J14" s="25">
        <f t="shared" si="0"/>
        <v>5.4047554047554049</v>
      </c>
      <c r="K14" s="25"/>
      <c r="L14" s="25"/>
    </row>
    <row r="15" spans="1:18" x14ac:dyDescent="0.2">
      <c r="A15" t="s">
        <v>62</v>
      </c>
      <c r="B15">
        <v>1</v>
      </c>
      <c r="C15">
        <v>1</v>
      </c>
      <c r="D15">
        <v>2</v>
      </c>
      <c r="F15">
        <v>1</v>
      </c>
      <c r="I15">
        <v>35.755000000000003</v>
      </c>
      <c r="J15" s="25">
        <f t="shared" si="0"/>
        <v>4.6481546481546481</v>
      </c>
      <c r="K15" s="25"/>
      <c r="L15" s="25"/>
    </row>
    <row r="16" spans="1:18" x14ac:dyDescent="0.2">
      <c r="A16" t="s">
        <v>63</v>
      </c>
      <c r="B16">
        <v>1</v>
      </c>
      <c r="C16">
        <v>1</v>
      </c>
      <c r="D16">
        <v>2</v>
      </c>
      <c r="F16">
        <v>1</v>
      </c>
      <c r="G16">
        <v>1</v>
      </c>
      <c r="I16">
        <v>37.375</v>
      </c>
      <c r="J16" s="25">
        <f t="shared" si="0"/>
        <v>4.8587548587548586</v>
      </c>
      <c r="K16" s="25"/>
      <c r="L16" s="25"/>
    </row>
    <row r="17" spans="1:12" x14ac:dyDescent="0.2">
      <c r="A17" t="s">
        <v>64</v>
      </c>
      <c r="B17">
        <v>1</v>
      </c>
      <c r="C17">
        <v>1</v>
      </c>
      <c r="D17">
        <v>1</v>
      </c>
      <c r="F17">
        <v>1</v>
      </c>
      <c r="I17">
        <v>42.762</v>
      </c>
      <c r="J17" s="25">
        <f t="shared" si="0"/>
        <v>5.5590655590655587</v>
      </c>
      <c r="K17" s="25"/>
      <c r="L17" s="25"/>
    </row>
    <row r="18" spans="1:12" x14ac:dyDescent="0.2">
      <c r="A18" t="s">
        <v>65</v>
      </c>
      <c r="B18">
        <v>1</v>
      </c>
      <c r="C18">
        <v>1</v>
      </c>
      <c r="D18">
        <v>1</v>
      </c>
      <c r="F18">
        <v>1</v>
      </c>
      <c r="I18">
        <v>38.503</v>
      </c>
      <c r="J18" s="25">
        <f t="shared" si="0"/>
        <v>5.0053950053950054</v>
      </c>
      <c r="K18" s="25"/>
      <c r="L18" s="25"/>
    </row>
    <row r="19" spans="1:12" x14ac:dyDescent="0.2">
      <c r="A19" t="s">
        <v>66</v>
      </c>
      <c r="B19">
        <v>1</v>
      </c>
      <c r="C19">
        <v>2</v>
      </c>
      <c r="D19">
        <v>1</v>
      </c>
      <c r="E19">
        <v>1</v>
      </c>
      <c r="I19">
        <v>38.335000000000001</v>
      </c>
      <c r="J19" s="25">
        <f t="shared" si="0"/>
        <v>4.9835549835549831</v>
      </c>
      <c r="K19" s="25"/>
      <c r="L19" s="25"/>
    </row>
    <row r="20" spans="1:12" x14ac:dyDescent="0.2">
      <c r="A20" t="s">
        <v>67</v>
      </c>
      <c r="B20">
        <v>1</v>
      </c>
      <c r="C20">
        <v>1</v>
      </c>
      <c r="D20">
        <v>1</v>
      </c>
      <c r="E20">
        <v>1</v>
      </c>
      <c r="I20">
        <v>42.726999999999997</v>
      </c>
      <c r="J20" s="25">
        <f t="shared" si="0"/>
        <v>5.5545155545155538</v>
      </c>
      <c r="K20" s="25"/>
      <c r="L20" s="25"/>
    </row>
    <row r="21" spans="1:12" x14ac:dyDescent="0.2">
      <c r="A21" t="s">
        <v>68</v>
      </c>
      <c r="B21">
        <v>1</v>
      </c>
      <c r="C21">
        <v>1</v>
      </c>
      <c r="D21">
        <v>1</v>
      </c>
      <c r="F21">
        <v>1</v>
      </c>
      <c r="G21">
        <v>1</v>
      </c>
      <c r="I21">
        <v>37.271000000000001</v>
      </c>
      <c r="J21" s="25">
        <f t="shared" si="0"/>
        <v>4.8452348452348453</v>
      </c>
      <c r="K21" s="25"/>
      <c r="L21" s="25"/>
    </row>
    <row r="22" spans="1:12" x14ac:dyDescent="0.2">
      <c r="A22" t="s">
        <v>69</v>
      </c>
      <c r="B22">
        <v>1</v>
      </c>
      <c r="C22">
        <v>1</v>
      </c>
      <c r="D22">
        <v>1</v>
      </c>
      <c r="E22">
        <v>1</v>
      </c>
      <c r="I22">
        <v>41.512</v>
      </c>
      <c r="J22" s="25">
        <f t="shared" si="0"/>
        <v>5.3965653965653964</v>
      </c>
      <c r="K22" s="25"/>
      <c r="L22" s="25"/>
    </row>
    <row r="23" spans="1:12" x14ac:dyDescent="0.2">
      <c r="A23" t="s">
        <v>70</v>
      </c>
      <c r="B23">
        <v>1</v>
      </c>
      <c r="C23">
        <v>1</v>
      </c>
      <c r="D23">
        <v>1</v>
      </c>
      <c r="E23">
        <v>1</v>
      </c>
      <c r="I23">
        <v>42.073999999999998</v>
      </c>
      <c r="J23" s="25">
        <f t="shared" si="0"/>
        <v>5.4696254696254689</v>
      </c>
      <c r="K23" s="25"/>
      <c r="L23" s="25"/>
    </row>
    <row r="24" spans="1:12" x14ac:dyDescent="0.2">
      <c r="A24" t="s">
        <v>71</v>
      </c>
      <c r="B24">
        <v>1</v>
      </c>
      <c r="C24">
        <v>1</v>
      </c>
      <c r="D24">
        <v>1</v>
      </c>
      <c r="F24">
        <v>1</v>
      </c>
      <c r="G24">
        <v>1</v>
      </c>
      <c r="I24">
        <v>45.219000000000001</v>
      </c>
      <c r="J24" s="25">
        <f t="shared" si="0"/>
        <v>5.8784758784758786</v>
      </c>
      <c r="K24" s="25"/>
      <c r="L24" s="25"/>
    </row>
    <row r="25" spans="1:12" x14ac:dyDescent="0.2">
      <c r="A25" s="12" t="s">
        <v>282</v>
      </c>
      <c r="B25">
        <f>SUM(B3:B24)</f>
        <v>22</v>
      </c>
      <c r="J25" s="25"/>
      <c r="K25" s="25"/>
      <c r="L25" s="25"/>
    </row>
    <row r="26" spans="1:12" x14ac:dyDescent="0.2">
      <c r="A26" s="12" t="s">
        <v>283</v>
      </c>
      <c r="E26">
        <f>SUM(E2:E24)</f>
        <v>10</v>
      </c>
      <c r="J26" s="25"/>
      <c r="K26" s="25"/>
      <c r="L26" s="25"/>
    </row>
    <row r="27" spans="1:12" x14ac:dyDescent="0.2">
      <c r="A27" s="12" t="s">
        <v>284</v>
      </c>
      <c r="F27">
        <f>SUM(F2:F24)</f>
        <v>12</v>
      </c>
      <c r="J27" s="25"/>
      <c r="K27" s="25"/>
      <c r="L27" s="25"/>
    </row>
    <row r="28" spans="1:12" x14ac:dyDescent="0.2">
      <c r="A28" s="12" t="s">
        <v>291</v>
      </c>
      <c r="G28">
        <f>SUM(G2:G25)</f>
        <v>6</v>
      </c>
      <c r="J28" s="25"/>
      <c r="K28" s="25"/>
      <c r="L28" s="25"/>
    </row>
    <row r="29" spans="1:12" x14ac:dyDescent="0.2">
      <c r="A29" s="12" t="s">
        <v>292</v>
      </c>
      <c r="H29">
        <v>0</v>
      </c>
      <c r="J29" s="25"/>
      <c r="K29" s="25"/>
      <c r="L29" s="25"/>
    </row>
    <row r="30" spans="1:12" x14ac:dyDescent="0.2">
      <c r="J30" s="25"/>
      <c r="K30" s="25"/>
      <c r="L30" s="25"/>
    </row>
    <row r="31" spans="1:12" x14ac:dyDescent="0.2">
      <c r="J31" s="25"/>
      <c r="K31" s="25"/>
      <c r="L31" s="25"/>
    </row>
    <row r="32" spans="1:12" x14ac:dyDescent="0.2">
      <c r="A32" s="12" t="s">
        <v>28</v>
      </c>
      <c r="J32" s="25"/>
      <c r="K32" s="25"/>
      <c r="L32" s="25"/>
    </row>
    <row r="33" spans="1:12" x14ac:dyDescent="0.2">
      <c r="A33" s="19" t="s">
        <v>285</v>
      </c>
      <c r="B33" s="19">
        <v>1</v>
      </c>
      <c r="C33" s="19">
        <v>2</v>
      </c>
      <c r="D33" s="19">
        <v>1</v>
      </c>
      <c r="E33" s="19"/>
      <c r="F33" s="19">
        <v>1</v>
      </c>
      <c r="G33" s="19"/>
      <c r="H33" s="19"/>
      <c r="I33">
        <v>40.835999999999999</v>
      </c>
      <c r="J33" s="25">
        <f t="shared" si="0"/>
        <v>5.3086853086853081</v>
      </c>
      <c r="K33" s="25"/>
      <c r="L33" s="25"/>
    </row>
    <row r="34" spans="1:12" x14ac:dyDescent="0.2">
      <c r="A34" s="19" t="s">
        <v>286</v>
      </c>
      <c r="B34" s="19">
        <v>1</v>
      </c>
      <c r="C34" s="19">
        <v>1</v>
      </c>
      <c r="D34" s="19">
        <v>1</v>
      </c>
      <c r="E34" s="19">
        <v>1</v>
      </c>
      <c r="F34" s="19"/>
      <c r="G34" s="19"/>
      <c r="H34" s="19"/>
      <c r="I34">
        <v>38.003999999999998</v>
      </c>
      <c r="J34" s="25">
        <f t="shared" si="0"/>
        <v>4.9405249405249396</v>
      </c>
      <c r="K34" s="25"/>
      <c r="L34" s="25"/>
    </row>
    <row r="35" spans="1:12" x14ac:dyDescent="0.2">
      <c r="A35" s="19" t="s">
        <v>287</v>
      </c>
      <c r="B35" s="19">
        <v>1</v>
      </c>
      <c r="C35" s="19">
        <v>1</v>
      </c>
      <c r="D35" s="19">
        <v>1</v>
      </c>
      <c r="E35" s="19"/>
      <c r="F35" s="19">
        <v>1</v>
      </c>
      <c r="G35" s="19"/>
      <c r="H35" s="19">
        <v>1</v>
      </c>
      <c r="I35">
        <v>36.505000000000003</v>
      </c>
      <c r="J35" s="25">
        <f t="shared" si="0"/>
        <v>4.745654745654746</v>
      </c>
      <c r="K35" s="25"/>
      <c r="L35" s="25"/>
    </row>
    <row r="36" spans="1:12" x14ac:dyDescent="0.2">
      <c r="A36" s="19" t="s">
        <v>288</v>
      </c>
      <c r="B36" s="19">
        <v>1</v>
      </c>
      <c r="C36" s="19">
        <v>1</v>
      </c>
      <c r="D36" s="19">
        <v>1</v>
      </c>
      <c r="E36" s="19"/>
      <c r="F36" s="19">
        <v>1</v>
      </c>
      <c r="G36" s="19"/>
      <c r="H36" s="19"/>
      <c r="I36">
        <v>36.271999999999998</v>
      </c>
      <c r="J36" s="25">
        <f t="shared" si="0"/>
        <v>4.7153647153647151</v>
      </c>
      <c r="K36" s="25"/>
      <c r="L36" s="25"/>
    </row>
    <row r="37" spans="1:12" x14ac:dyDescent="0.2">
      <c r="A37" s="19" t="s">
        <v>289</v>
      </c>
      <c r="B37" s="19">
        <v>1</v>
      </c>
      <c r="C37" s="19">
        <v>1</v>
      </c>
      <c r="D37" s="19">
        <v>1</v>
      </c>
      <c r="E37" s="19">
        <v>1</v>
      </c>
      <c r="F37" s="19"/>
      <c r="G37" s="19"/>
      <c r="H37" s="19"/>
      <c r="I37">
        <v>39.250999999999998</v>
      </c>
      <c r="J37" s="25">
        <f t="shared" si="0"/>
        <v>5.1026351026351024</v>
      </c>
      <c r="K37" s="25"/>
      <c r="L37" s="25"/>
    </row>
    <row r="38" spans="1:12" x14ac:dyDescent="0.2">
      <c r="A38" s="19" t="s">
        <v>290</v>
      </c>
      <c r="B38" s="19">
        <v>1</v>
      </c>
      <c r="C38" s="19">
        <v>1</v>
      </c>
      <c r="D38" s="19">
        <v>1</v>
      </c>
      <c r="E38" s="19">
        <v>1</v>
      </c>
      <c r="F38" s="19"/>
      <c r="G38" s="19"/>
      <c r="H38" s="19"/>
      <c r="I38">
        <v>40.517000000000003</v>
      </c>
      <c r="J38" s="25">
        <f t="shared" si="0"/>
        <v>5.267215267215267</v>
      </c>
      <c r="K38" s="25"/>
      <c r="L38" s="25"/>
    </row>
    <row r="39" spans="1:12" x14ac:dyDescent="0.2">
      <c r="A39" t="s">
        <v>72</v>
      </c>
      <c r="B39">
        <v>1</v>
      </c>
      <c r="C39">
        <v>1</v>
      </c>
      <c r="D39">
        <v>1</v>
      </c>
      <c r="F39">
        <v>1</v>
      </c>
      <c r="G39">
        <v>1</v>
      </c>
      <c r="I39">
        <v>33.250999999999998</v>
      </c>
      <c r="J39" s="25">
        <f t="shared" si="0"/>
        <v>4.3226343226343218</v>
      </c>
      <c r="K39" s="25"/>
      <c r="L39" s="25"/>
    </row>
    <row r="40" spans="1:12" x14ac:dyDescent="0.2">
      <c r="A40" t="s">
        <v>73</v>
      </c>
      <c r="B40">
        <v>1</v>
      </c>
      <c r="C40">
        <v>1</v>
      </c>
      <c r="D40">
        <v>1</v>
      </c>
      <c r="F40">
        <v>1</v>
      </c>
      <c r="H40">
        <v>1</v>
      </c>
      <c r="I40">
        <v>40.250999999999998</v>
      </c>
      <c r="J40" s="25">
        <f t="shared" si="0"/>
        <v>5.2326352326352321</v>
      </c>
      <c r="K40" s="25"/>
      <c r="L40" s="25"/>
    </row>
    <row r="41" spans="1:12" x14ac:dyDescent="0.2">
      <c r="A41" t="s">
        <v>74</v>
      </c>
      <c r="B41">
        <v>1</v>
      </c>
      <c r="C41">
        <v>2</v>
      </c>
      <c r="D41">
        <v>1</v>
      </c>
      <c r="F41">
        <v>1</v>
      </c>
      <c r="G41">
        <v>1</v>
      </c>
      <c r="I41">
        <v>39.756</v>
      </c>
      <c r="J41" s="25">
        <f t="shared" si="0"/>
        <v>5.168285168285168</v>
      </c>
      <c r="K41" s="25"/>
      <c r="L41" s="25"/>
    </row>
    <row r="42" spans="1:12" x14ac:dyDescent="0.2">
      <c r="A42" t="s">
        <v>75</v>
      </c>
      <c r="B42">
        <v>1</v>
      </c>
      <c r="C42">
        <v>1</v>
      </c>
      <c r="D42">
        <v>1</v>
      </c>
      <c r="F42">
        <v>1</v>
      </c>
      <c r="H42">
        <v>1</v>
      </c>
      <c r="I42">
        <v>35.75</v>
      </c>
      <c r="J42" s="25">
        <f t="shared" si="0"/>
        <v>4.6475046475046469</v>
      </c>
      <c r="K42" s="25"/>
      <c r="L42" s="25"/>
    </row>
    <row r="43" spans="1:12" x14ac:dyDescent="0.2">
      <c r="A43" t="s">
        <v>76</v>
      </c>
      <c r="B43">
        <v>1</v>
      </c>
      <c r="C43">
        <v>1</v>
      </c>
      <c r="D43">
        <v>1</v>
      </c>
      <c r="F43">
        <v>1</v>
      </c>
      <c r="G43">
        <v>1</v>
      </c>
      <c r="I43">
        <v>38.948999999999998</v>
      </c>
      <c r="J43" s="25">
        <f t="shared" si="0"/>
        <v>5.0633750633750632</v>
      </c>
      <c r="K43" s="25"/>
      <c r="L43" s="25"/>
    </row>
    <row r="44" spans="1:12" x14ac:dyDescent="0.2">
      <c r="A44" t="s">
        <v>77</v>
      </c>
      <c r="B44">
        <v>1</v>
      </c>
      <c r="C44">
        <v>2</v>
      </c>
      <c r="D44">
        <v>1</v>
      </c>
      <c r="E44">
        <v>1</v>
      </c>
      <c r="I44">
        <v>38.250999999999998</v>
      </c>
      <c r="J44" s="25">
        <f t="shared" si="0"/>
        <v>4.9726349726349719</v>
      </c>
      <c r="K44" s="25"/>
      <c r="L44" s="25"/>
    </row>
    <row r="45" spans="1:12" x14ac:dyDescent="0.2">
      <c r="A45" t="s">
        <v>78</v>
      </c>
      <c r="B45">
        <v>1</v>
      </c>
      <c r="C45">
        <v>1</v>
      </c>
      <c r="D45">
        <v>1</v>
      </c>
      <c r="E45">
        <v>1</v>
      </c>
      <c r="I45">
        <v>33.716999999999999</v>
      </c>
      <c r="J45" s="25">
        <f t="shared" si="0"/>
        <v>4.3832143832143826</v>
      </c>
      <c r="K45" s="25"/>
      <c r="L45" s="25"/>
    </row>
    <row r="46" spans="1:12" x14ac:dyDescent="0.2">
      <c r="A46" t="s">
        <v>81</v>
      </c>
      <c r="B46">
        <v>1</v>
      </c>
      <c r="C46">
        <v>1</v>
      </c>
      <c r="D46">
        <v>1</v>
      </c>
      <c r="F46">
        <v>1</v>
      </c>
      <c r="G46">
        <v>1</v>
      </c>
      <c r="I46">
        <v>38.500999999999998</v>
      </c>
      <c r="J46" s="25">
        <f t="shared" si="0"/>
        <v>5.0051350051350045</v>
      </c>
      <c r="K46" s="25"/>
      <c r="L46" s="25"/>
    </row>
    <row r="47" spans="1:12" x14ac:dyDescent="0.2">
      <c r="A47" t="s">
        <v>82</v>
      </c>
      <c r="B47">
        <v>1</v>
      </c>
      <c r="C47">
        <v>1</v>
      </c>
      <c r="D47">
        <v>1</v>
      </c>
      <c r="F47">
        <v>1</v>
      </c>
      <c r="G47">
        <v>1</v>
      </c>
      <c r="I47">
        <v>40.262</v>
      </c>
      <c r="J47" s="25">
        <f t="shared" si="0"/>
        <v>5.2340652340652341</v>
      </c>
      <c r="K47" s="25"/>
      <c r="L47" s="25"/>
    </row>
    <row r="48" spans="1:12" x14ac:dyDescent="0.2">
      <c r="A48" t="s">
        <v>83</v>
      </c>
      <c r="B48">
        <v>1</v>
      </c>
      <c r="C48">
        <v>2</v>
      </c>
      <c r="D48">
        <v>1</v>
      </c>
      <c r="F48">
        <v>1</v>
      </c>
      <c r="G48">
        <v>1</v>
      </c>
      <c r="I48">
        <v>40.253</v>
      </c>
      <c r="J48" s="25">
        <f t="shared" si="0"/>
        <v>5.232895232895233</v>
      </c>
      <c r="K48" s="25"/>
      <c r="L48" s="25"/>
    </row>
    <row r="49" spans="1:15" x14ac:dyDescent="0.2">
      <c r="A49" t="s">
        <v>84</v>
      </c>
      <c r="B49">
        <v>1</v>
      </c>
      <c r="C49">
        <v>1</v>
      </c>
      <c r="D49">
        <v>1</v>
      </c>
      <c r="F49">
        <v>1</v>
      </c>
      <c r="G49">
        <v>1</v>
      </c>
      <c r="I49">
        <v>37.258000000000003</v>
      </c>
      <c r="J49" s="25">
        <f t="shared" si="0"/>
        <v>4.8435448435448434</v>
      </c>
      <c r="K49" s="25"/>
      <c r="L49" s="25"/>
    </row>
    <row r="50" spans="1:15" x14ac:dyDescent="0.2">
      <c r="A50" s="12" t="s">
        <v>282</v>
      </c>
      <c r="B50">
        <f>SUM(B33:B49)</f>
        <v>17</v>
      </c>
      <c r="J50" s="25"/>
      <c r="K50" s="25"/>
      <c r="L50" s="25"/>
    </row>
    <row r="51" spans="1:15" x14ac:dyDescent="0.2">
      <c r="A51" s="12" t="s">
        <v>283</v>
      </c>
      <c r="E51">
        <f>SUM(E33:E49)</f>
        <v>5</v>
      </c>
      <c r="J51" s="25"/>
      <c r="K51" s="25"/>
      <c r="L51" s="25"/>
    </row>
    <row r="52" spans="1:15" x14ac:dyDescent="0.2">
      <c r="A52" s="12" t="s">
        <v>284</v>
      </c>
      <c r="F52">
        <f>SUM(F33:F49)</f>
        <v>12</v>
      </c>
      <c r="J52" s="25"/>
      <c r="K52" s="25"/>
      <c r="L52" s="25"/>
    </row>
    <row r="53" spans="1:15" x14ac:dyDescent="0.2">
      <c r="A53" s="12" t="s">
        <v>291</v>
      </c>
      <c r="G53">
        <f>SUM(G33:G49)</f>
        <v>7</v>
      </c>
      <c r="J53" s="25"/>
      <c r="K53" s="25"/>
      <c r="L53" s="25"/>
    </row>
    <row r="54" spans="1:15" x14ac:dyDescent="0.2">
      <c r="A54" s="12" t="s">
        <v>292</v>
      </c>
      <c r="H54">
        <f>SUM(H33:H49)</f>
        <v>3</v>
      </c>
      <c r="J54" s="25"/>
      <c r="K54" s="25"/>
      <c r="L54" s="25"/>
    </row>
    <row r="55" spans="1:15" x14ac:dyDescent="0.2">
      <c r="A55" s="12"/>
      <c r="J55" s="25"/>
      <c r="K55" s="25"/>
      <c r="L55" s="25"/>
    </row>
    <row r="56" spans="1:15" x14ac:dyDescent="0.2">
      <c r="A56" s="26">
        <v>179</v>
      </c>
      <c r="J56" s="25"/>
      <c r="K56" s="25"/>
      <c r="L56" s="25"/>
      <c r="N56" s="19"/>
      <c r="O56" s="19"/>
    </row>
    <row r="57" spans="1:15" s="19" customFormat="1" x14ac:dyDescent="0.2">
      <c r="A57" s="19" t="s">
        <v>320</v>
      </c>
      <c r="B57" s="19">
        <v>1</v>
      </c>
      <c r="C57" s="19">
        <v>2</v>
      </c>
      <c r="D57" s="19">
        <v>1</v>
      </c>
      <c r="F57" s="19">
        <v>1</v>
      </c>
      <c r="H57" s="19">
        <v>1</v>
      </c>
      <c r="J57" s="25"/>
      <c r="K57" s="25"/>
      <c r="L57" s="25"/>
      <c r="N57"/>
      <c r="O57"/>
    </row>
    <row r="58" spans="1:15" x14ac:dyDescent="0.2">
      <c r="A58" t="s">
        <v>85</v>
      </c>
      <c r="B58">
        <v>1</v>
      </c>
      <c r="C58">
        <v>1</v>
      </c>
      <c r="D58">
        <v>2</v>
      </c>
      <c r="F58">
        <v>1</v>
      </c>
      <c r="G58">
        <v>1</v>
      </c>
      <c r="I58">
        <v>32.002000000000002</v>
      </c>
      <c r="J58" s="25">
        <f t="shared" si="0"/>
        <v>4.1602641602641608</v>
      </c>
      <c r="K58" s="25">
        <v>3.86</v>
      </c>
      <c r="L58" s="25">
        <f>J58/K58</f>
        <v>1.0777886425554821</v>
      </c>
    </row>
    <row r="59" spans="1:15" x14ac:dyDescent="0.2">
      <c r="A59" t="s">
        <v>87</v>
      </c>
      <c r="B59">
        <v>1</v>
      </c>
      <c r="C59">
        <v>2</v>
      </c>
      <c r="D59">
        <v>1</v>
      </c>
      <c r="F59">
        <v>1</v>
      </c>
      <c r="I59">
        <v>35.558999999999997</v>
      </c>
      <c r="J59" s="25">
        <f t="shared" si="0"/>
        <v>4.622674622674622</v>
      </c>
      <c r="K59" s="25">
        <v>3.55</v>
      </c>
      <c r="L59" s="25">
        <f>J59/K59</f>
        <v>1.3021618655421472</v>
      </c>
    </row>
    <row r="60" spans="1:15" x14ac:dyDescent="0.2">
      <c r="A60" t="s">
        <v>88</v>
      </c>
      <c r="B60">
        <v>1</v>
      </c>
      <c r="C60">
        <v>1</v>
      </c>
      <c r="D60">
        <v>1</v>
      </c>
      <c r="F60">
        <v>1</v>
      </c>
      <c r="I60">
        <v>39.000999999999998</v>
      </c>
      <c r="J60" s="25">
        <f t="shared" si="0"/>
        <v>5.0701350701350698</v>
      </c>
      <c r="K60" s="25"/>
      <c r="L60" s="25"/>
    </row>
    <row r="61" spans="1:15" x14ac:dyDescent="0.2">
      <c r="A61" t="s">
        <v>89</v>
      </c>
      <c r="B61">
        <v>1</v>
      </c>
      <c r="C61">
        <v>1</v>
      </c>
      <c r="D61">
        <v>1</v>
      </c>
      <c r="F61">
        <v>1</v>
      </c>
      <c r="G61">
        <v>1</v>
      </c>
      <c r="I61">
        <v>43.162999999999997</v>
      </c>
      <c r="J61" s="25">
        <f t="shared" si="0"/>
        <v>5.6111956111956109</v>
      </c>
      <c r="K61" s="25"/>
      <c r="L61" s="25"/>
    </row>
    <row r="62" spans="1:15" x14ac:dyDescent="0.2">
      <c r="A62" t="s">
        <v>90</v>
      </c>
      <c r="B62">
        <v>1</v>
      </c>
      <c r="C62">
        <v>1</v>
      </c>
      <c r="D62">
        <v>1</v>
      </c>
      <c r="F62">
        <v>1</v>
      </c>
      <c r="G62">
        <v>1</v>
      </c>
      <c r="I62">
        <v>36.085999999999999</v>
      </c>
      <c r="J62" s="25">
        <f t="shared" si="0"/>
        <v>4.6911846911846906</v>
      </c>
      <c r="K62" s="25"/>
      <c r="L62" s="25"/>
    </row>
    <row r="63" spans="1:15" x14ac:dyDescent="0.2">
      <c r="A63" t="s">
        <v>91</v>
      </c>
      <c r="B63">
        <v>1</v>
      </c>
      <c r="C63">
        <v>2</v>
      </c>
      <c r="D63">
        <v>1</v>
      </c>
      <c r="F63">
        <v>1</v>
      </c>
      <c r="I63">
        <v>40.335000000000001</v>
      </c>
      <c r="J63" s="25">
        <f t="shared" si="0"/>
        <v>5.2435552435552433</v>
      </c>
      <c r="K63" s="25"/>
      <c r="L63" s="25"/>
    </row>
    <row r="64" spans="1:15" x14ac:dyDescent="0.2">
      <c r="A64" t="s">
        <v>92</v>
      </c>
      <c r="B64">
        <v>1</v>
      </c>
      <c r="C64">
        <v>1</v>
      </c>
      <c r="D64">
        <v>1</v>
      </c>
      <c r="F64">
        <v>1</v>
      </c>
      <c r="I64">
        <v>36.799999999999997</v>
      </c>
      <c r="J64" s="25">
        <f t="shared" si="0"/>
        <v>4.7840047840047832</v>
      </c>
      <c r="K64" s="25"/>
      <c r="L64" s="25"/>
    </row>
    <row r="65" spans="1:15" x14ac:dyDescent="0.2">
      <c r="A65" t="s">
        <v>93</v>
      </c>
      <c r="B65">
        <v>1</v>
      </c>
      <c r="C65">
        <v>1</v>
      </c>
      <c r="D65">
        <v>1</v>
      </c>
      <c r="F65">
        <v>1</v>
      </c>
      <c r="G65">
        <v>1</v>
      </c>
      <c r="I65">
        <v>38.345999999999997</v>
      </c>
      <c r="J65" s="25">
        <f t="shared" si="0"/>
        <v>4.9849849849849841</v>
      </c>
      <c r="K65" s="25"/>
      <c r="L65" s="25"/>
    </row>
    <row r="66" spans="1:15" x14ac:dyDescent="0.2">
      <c r="A66" t="s">
        <v>94</v>
      </c>
      <c r="B66">
        <v>1</v>
      </c>
      <c r="C66">
        <v>1</v>
      </c>
      <c r="D66">
        <v>1</v>
      </c>
      <c r="F66">
        <v>1</v>
      </c>
      <c r="G66">
        <v>1</v>
      </c>
      <c r="I66">
        <v>42.124000000000002</v>
      </c>
      <c r="J66" s="25">
        <f t="shared" si="0"/>
        <v>5.4761254761254765</v>
      </c>
      <c r="K66" s="25"/>
      <c r="L66" s="25"/>
      <c r="N66" s="19"/>
      <c r="O66" s="19"/>
    </row>
    <row r="67" spans="1:15" s="19" customFormat="1" x14ac:dyDescent="0.2">
      <c r="A67" s="19" t="s">
        <v>293</v>
      </c>
      <c r="B67" s="19">
        <v>1</v>
      </c>
      <c r="C67" s="19">
        <v>1</v>
      </c>
      <c r="D67" s="19">
        <v>1</v>
      </c>
      <c r="F67" s="19">
        <v>1</v>
      </c>
      <c r="I67" s="19">
        <v>39.503</v>
      </c>
      <c r="J67" s="25">
        <f t="shared" si="0"/>
        <v>5.135395135395135</v>
      </c>
      <c r="K67" s="25"/>
      <c r="L67" s="25"/>
      <c r="N67"/>
      <c r="O67"/>
    </row>
    <row r="68" spans="1:15" x14ac:dyDescent="0.2">
      <c r="A68" t="s">
        <v>95</v>
      </c>
      <c r="B68">
        <v>1</v>
      </c>
      <c r="C68">
        <v>1</v>
      </c>
      <c r="D68">
        <v>1</v>
      </c>
      <c r="F68">
        <v>1</v>
      </c>
      <c r="I68">
        <v>33.167999999999999</v>
      </c>
      <c r="J68" s="25">
        <f t="shared" si="0"/>
        <v>4.3118443118443119</v>
      </c>
      <c r="K68" s="25"/>
      <c r="L68" s="25"/>
    </row>
    <row r="69" spans="1:15" x14ac:dyDescent="0.2">
      <c r="A69" t="s">
        <v>96</v>
      </c>
      <c r="B69">
        <v>1</v>
      </c>
      <c r="C69">
        <v>1</v>
      </c>
      <c r="D69">
        <v>1</v>
      </c>
      <c r="F69">
        <v>1</v>
      </c>
      <c r="G69">
        <v>1</v>
      </c>
      <c r="I69">
        <v>41.000999999999998</v>
      </c>
      <c r="J69" s="25">
        <f t="shared" ref="J69:J132" si="2">I69/7.6923</f>
        <v>5.3301353301353291</v>
      </c>
      <c r="K69" s="25"/>
      <c r="L69" s="25"/>
    </row>
    <row r="70" spans="1:15" x14ac:dyDescent="0.2">
      <c r="A70" t="s">
        <v>97</v>
      </c>
      <c r="B70">
        <v>1</v>
      </c>
      <c r="C70">
        <v>1</v>
      </c>
      <c r="D70">
        <v>1</v>
      </c>
      <c r="F70">
        <v>1</v>
      </c>
      <c r="I70">
        <v>39.036000000000001</v>
      </c>
      <c r="J70" s="25">
        <f t="shared" si="2"/>
        <v>5.0746850746850747</v>
      </c>
      <c r="K70" s="25"/>
      <c r="L70" s="25"/>
    </row>
    <row r="71" spans="1:15" x14ac:dyDescent="0.2">
      <c r="A71" t="s">
        <v>98</v>
      </c>
      <c r="B71">
        <v>1</v>
      </c>
      <c r="C71">
        <v>1</v>
      </c>
      <c r="D71">
        <v>2</v>
      </c>
      <c r="F71">
        <v>1</v>
      </c>
      <c r="I71">
        <v>37.832999999999998</v>
      </c>
      <c r="J71" s="25">
        <f t="shared" si="2"/>
        <v>4.9182949182949178</v>
      </c>
      <c r="K71" s="25"/>
      <c r="L71" s="25"/>
    </row>
    <row r="72" spans="1:15" x14ac:dyDescent="0.2">
      <c r="A72" t="s">
        <v>99</v>
      </c>
      <c r="B72">
        <v>1</v>
      </c>
      <c r="C72">
        <v>2</v>
      </c>
      <c r="D72">
        <v>1</v>
      </c>
      <c r="F72">
        <v>1</v>
      </c>
      <c r="I72">
        <v>42.338999999999999</v>
      </c>
      <c r="J72" s="25">
        <f t="shared" si="2"/>
        <v>5.5040755040755034</v>
      </c>
      <c r="K72" s="25"/>
      <c r="L72" s="25"/>
    </row>
    <row r="73" spans="1:15" x14ac:dyDescent="0.2">
      <c r="A73" t="s">
        <v>100</v>
      </c>
      <c r="B73">
        <v>1</v>
      </c>
      <c r="C73">
        <v>2</v>
      </c>
      <c r="D73">
        <v>1</v>
      </c>
      <c r="F73">
        <v>1</v>
      </c>
      <c r="I73">
        <v>37.427999999999997</v>
      </c>
      <c r="J73" s="25">
        <f t="shared" si="2"/>
        <v>4.8656448656448648</v>
      </c>
      <c r="K73" s="25"/>
      <c r="L73" s="25"/>
      <c r="N73" s="19"/>
      <c r="O73" s="19"/>
    </row>
    <row r="74" spans="1:15" s="19" customFormat="1" x14ac:dyDescent="0.2">
      <c r="A74" s="19" t="s">
        <v>294</v>
      </c>
      <c r="B74" s="19">
        <v>1</v>
      </c>
      <c r="C74" s="19">
        <v>2</v>
      </c>
      <c r="D74" s="19">
        <v>1</v>
      </c>
      <c r="F74" s="19">
        <v>1</v>
      </c>
      <c r="I74" s="19">
        <v>37.351999999999997</v>
      </c>
      <c r="J74" s="25">
        <f t="shared" si="2"/>
        <v>4.8557648557648552</v>
      </c>
      <c r="K74" s="25"/>
      <c r="L74" s="25"/>
    </row>
    <row r="75" spans="1:15" s="19" customFormat="1" x14ac:dyDescent="0.2">
      <c r="A75" s="19" t="s">
        <v>295</v>
      </c>
      <c r="B75" s="19">
        <v>1</v>
      </c>
      <c r="C75" s="19">
        <v>2</v>
      </c>
      <c r="D75" s="19">
        <v>1</v>
      </c>
      <c r="F75" s="19">
        <v>1</v>
      </c>
      <c r="I75" s="19">
        <v>37.142000000000003</v>
      </c>
      <c r="J75" s="25">
        <f t="shared" si="2"/>
        <v>4.8284648284648286</v>
      </c>
      <c r="K75" s="25"/>
      <c r="L75" s="25"/>
      <c r="N75"/>
      <c r="O75"/>
    </row>
    <row r="76" spans="1:15" x14ac:dyDescent="0.2">
      <c r="A76" t="s">
        <v>101</v>
      </c>
      <c r="B76">
        <v>1</v>
      </c>
      <c r="C76">
        <v>1</v>
      </c>
      <c r="D76">
        <v>1</v>
      </c>
      <c r="F76">
        <v>1</v>
      </c>
      <c r="I76">
        <v>41.161999999999999</v>
      </c>
      <c r="J76" s="25">
        <f t="shared" si="2"/>
        <v>5.3510653510653503</v>
      </c>
      <c r="K76" s="25"/>
      <c r="L76" s="25"/>
    </row>
    <row r="77" spans="1:15" x14ac:dyDescent="0.2">
      <c r="A77" t="s">
        <v>102</v>
      </c>
      <c r="B77">
        <v>1</v>
      </c>
      <c r="C77">
        <v>1</v>
      </c>
      <c r="D77">
        <v>1</v>
      </c>
      <c r="F77">
        <v>1</v>
      </c>
      <c r="I77">
        <v>40.368000000000002</v>
      </c>
      <c r="J77" s="25">
        <f t="shared" si="2"/>
        <v>5.2478452478452482</v>
      </c>
      <c r="K77" s="25"/>
      <c r="L77" s="25"/>
    </row>
    <row r="78" spans="1:15" x14ac:dyDescent="0.2">
      <c r="A78" t="s">
        <v>103</v>
      </c>
      <c r="B78">
        <v>1</v>
      </c>
      <c r="C78">
        <v>2</v>
      </c>
      <c r="D78">
        <v>1</v>
      </c>
      <c r="F78">
        <v>1</v>
      </c>
      <c r="I78">
        <v>37.335000000000001</v>
      </c>
      <c r="J78" s="25">
        <f t="shared" si="2"/>
        <v>4.8535548535548534</v>
      </c>
      <c r="K78" s="25"/>
      <c r="L78" s="25"/>
    </row>
    <row r="79" spans="1:15" x14ac:dyDescent="0.2">
      <c r="A79" t="s">
        <v>104</v>
      </c>
      <c r="B79">
        <v>1</v>
      </c>
      <c r="C79">
        <v>1</v>
      </c>
      <c r="D79">
        <v>1</v>
      </c>
      <c r="F79">
        <v>1</v>
      </c>
      <c r="I79">
        <v>41.42</v>
      </c>
      <c r="J79" s="25">
        <f t="shared" si="2"/>
        <v>5.3846053846053845</v>
      </c>
      <c r="K79" s="25"/>
      <c r="L79" s="25"/>
    </row>
    <row r="80" spans="1:15" x14ac:dyDescent="0.2">
      <c r="A80" t="s">
        <v>105</v>
      </c>
      <c r="B80">
        <v>1</v>
      </c>
      <c r="C80">
        <v>1</v>
      </c>
      <c r="D80">
        <v>1</v>
      </c>
      <c r="E80">
        <v>1</v>
      </c>
      <c r="I80">
        <v>41.627000000000002</v>
      </c>
      <c r="J80" s="25">
        <f t="shared" si="2"/>
        <v>5.4115154115154116</v>
      </c>
      <c r="K80" s="25"/>
      <c r="L80" s="25"/>
    </row>
    <row r="81" spans="1:15" x14ac:dyDescent="0.2">
      <c r="A81" t="s">
        <v>106</v>
      </c>
      <c r="B81">
        <v>1</v>
      </c>
      <c r="C81">
        <v>2</v>
      </c>
      <c r="D81">
        <v>2</v>
      </c>
      <c r="F81">
        <v>1</v>
      </c>
      <c r="I81">
        <v>40.332999999999998</v>
      </c>
      <c r="J81" s="25">
        <f t="shared" si="2"/>
        <v>5.2432952432952424</v>
      </c>
      <c r="K81" s="25"/>
      <c r="L81" s="25"/>
    </row>
    <row r="82" spans="1:15" x14ac:dyDescent="0.2">
      <c r="A82" t="s">
        <v>107</v>
      </c>
      <c r="B82">
        <v>1</v>
      </c>
      <c r="C82">
        <v>2</v>
      </c>
      <c r="D82">
        <v>1</v>
      </c>
      <c r="F82">
        <v>1</v>
      </c>
      <c r="H82">
        <v>1</v>
      </c>
      <c r="I82">
        <v>38.692999999999998</v>
      </c>
      <c r="J82" s="25">
        <f t="shared" si="2"/>
        <v>5.0300950300950298</v>
      </c>
      <c r="K82" s="25"/>
      <c r="L82" s="25"/>
    </row>
    <row r="83" spans="1:15" x14ac:dyDescent="0.2">
      <c r="A83" t="s">
        <v>108</v>
      </c>
      <c r="B83">
        <v>1</v>
      </c>
      <c r="C83">
        <v>1</v>
      </c>
      <c r="D83">
        <v>1</v>
      </c>
      <c r="F83">
        <v>1</v>
      </c>
      <c r="I83">
        <v>36.170999999999999</v>
      </c>
      <c r="J83" s="25">
        <f t="shared" si="2"/>
        <v>4.7022347022347022</v>
      </c>
      <c r="K83" s="25"/>
      <c r="L83" s="25"/>
    </row>
    <row r="84" spans="1:15" x14ac:dyDescent="0.2">
      <c r="A84" t="s">
        <v>109</v>
      </c>
      <c r="B84">
        <v>1</v>
      </c>
      <c r="C84">
        <v>1</v>
      </c>
      <c r="D84">
        <v>2</v>
      </c>
      <c r="F84">
        <v>1</v>
      </c>
      <c r="H84">
        <v>1</v>
      </c>
      <c r="I84">
        <v>29.800999999999998</v>
      </c>
      <c r="J84" s="25">
        <f t="shared" si="2"/>
        <v>3.8741338741338738</v>
      </c>
      <c r="K84" s="25"/>
      <c r="L84" s="25"/>
    </row>
    <row r="85" spans="1:15" x14ac:dyDescent="0.2">
      <c r="A85" t="s">
        <v>110</v>
      </c>
      <c r="B85">
        <v>1</v>
      </c>
      <c r="C85">
        <v>1</v>
      </c>
      <c r="D85">
        <v>1</v>
      </c>
      <c r="F85">
        <v>1</v>
      </c>
      <c r="G85">
        <v>1</v>
      </c>
      <c r="I85">
        <v>37.008000000000003</v>
      </c>
      <c r="J85" s="25">
        <f t="shared" si="2"/>
        <v>4.8110448110448107</v>
      </c>
      <c r="K85" s="25"/>
      <c r="L85" s="25"/>
    </row>
    <row r="86" spans="1:15" x14ac:dyDescent="0.2">
      <c r="A86" t="s">
        <v>86</v>
      </c>
      <c r="B86">
        <v>1</v>
      </c>
      <c r="C86">
        <v>2</v>
      </c>
      <c r="D86">
        <v>1</v>
      </c>
      <c r="F86">
        <v>1</v>
      </c>
      <c r="I86">
        <v>35.837000000000003</v>
      </c>
      <c r="J86" s="25">
        <f t="shared" si="2"/>
        <v>4.6588146588146593</v>
      </c>
      <c r="K86" s="25"/>
      <c r="L86" s="25"/>
    </row>
    <row r="87" spans="1:15" x14ac:dyDescent="0.2">
      <c r="A87" t="s">
        <v>111</v>
      </c>
      <c r="B87">
        <v>1</v>
      </c>
      <c r="C87">
        <v>1</v>
      </c>
      <c r="D87">
        <v>1</v>
      </c>
      <c r="F87">
        <v>1</v>
      </c>
      <c r="G87">
        <v>1</v>
      </c>
      <c r="I87">
        <v>35.716000000000001</v>
      </c>
      <c r="J87" s="25">
        <f t="shared" si="2"/>
        <v>4.6430846430846433</v>
      </c>
      <c r="K87" s="25"/>
      <c r="L87" s="25"/>
    </row>
    <row r="88" spans="1:15" x14ac:dyDescent="0.2">
      <c r="A88" t="s">
        <v>112</v>
      </c>
      <c r="B88">
        <v>1</v>
      </c>
      <c r="C88">
        <v>1</v>
      </c>
      <c r="D88">
        <v>0</v>
      </c>
      <c r="E88">
        <v>1</v>
      </c>
      <c r="I88">
        <v>30.398</v>
      </c>
      <c r="J88" s="25">
        <f t="shared" si="2"/>
        <v>3.9517439517439517</v>
      </c>
      <c r="K88" s="25"/>
      <c r="L88" s="25"/>
    </row>
    <row r="89" spans="1:15" x14ac:dyDescent="0.2">
      <c r="A89" t="s">
        <v>113</v>
      </c>
      <c r="B89">
        <v>1</v>
      </c>
      <c r="C89">
        <v>2</v>
      </c>
      <c r="D89">
        <v>1</v>
      </c>
      <c r="E89">
        <v>1</v>
      </c>
      <c r="I89">
        <v>33.765000000000001</v>
      </c>
      <c r="J89" s="25">
        <f t="shared" si="2"/>
        <v>4.3894543894543894</v>
      </c>
      <c r="K89" s="25"/>
      <c r="L89" s="25"/>
      <c r="N89" s="19"/>
      <c r="O89" s="19"/>
    </row>
    <row r="90" spans="1:15" s="19" customFormat="1" x14ac:dyDescent="0.2">
      <c r="A90" s="19" t="s">
        <v>114</v>
      </c>
      <c r="B90" s="19">
        <v>1</v>
      </c>
      <c r="C90" s="19">
        <v>1</v>
      </c>
      <c r="D90" s="19">
        <v>1</v>
      </c>
      <c r="F90" s="19">
        <v>1</v>
      </c>
      <c r="I90" s="19">
        <v>32.097999999999999</v>
      </c>
      <c r="J90" s="25">
        <f t="shared" si="2"/>
        <v>4.1727441727441725</v>
      </c>
      <c r="K90" s="25"/>
      <c r="L90" s="25"/>
      <c r="N90"/>
      <c r="O90"/>
    </row>
    <row r="91" spans="1:15" x14ac:dyDescent="0.2">
      <c r="A91" t="s">
        <v>115</v>
      </c>
      <c r="B91">
        <v>1</v>
      </c>
      <c r="C91">
        <v>2</v>
      </c>
      <c r="D91">
        <v>1</v>
      </c>
      <c r="F91">
        <v>1</v>
      </c>
      <c r="G91">
        <v>1</v>
      </c>
      <c r="I91">
        <v>30.113</v>
      </c>
      <c r="J91" s="25">
        <f t="shared" si="2"/>
        <v>3.9146939146939146</v>
      </c>
      <c r="K91" s="25"/>
      <c r="L91" s="25"/>
    </row>
    <row r="92" spans="1:15" x14ac:dyDescent="0.2">
      <c r="A92" t="s">
        <v>116</v>
      </c>
      <c r="B92">
        <v>1</v>
      </c>
      <c r="C92">
        <v>1</v>
      </c>
      <c r="D92">
        <v>1</v>
      </c>
      <c r="F92">
        <v>1</v>
      </c>
      <c r="G92">
        <v>1</v>
      </c>
      <c r="I92">
        <v>37.521000000000001</v>
      </c>
      <c r="J92" s="25">
        <f t="shared" si="2"/>
        <v>4.8777348777348779</v>
      </c>
      <c r="K92" s="25"/>
      <c r="L92" s="25"/>
    </row>
    <row r="93" spans="1:15" x14ac:dyDescent="0.2">
      <c r="A93" t="s">
        <v>117</v>
      </c>
      <c r="B93">
        <v>1</v>
      </c>
      <c r="C93">
        <v>1</v>
      </c>
      <c r="D93">
        <v>1</v>
      </c>
      <c r="F93">
        <v>1</v>
      </c>
      <c r="I93">
        <v>36.090000000000003</v>
      </c>
      <c r="J93" s="25">
        <f t="shared" si="2"/>
        <v>4.6917046917046923</v>
      </c>
      <c r="K93" s="25"/>
      <c r="L93" s="25"/>
    </row>
    <row r="94" spans="1:15" x14ac:dyDescent="0.2">
      <c r="A94" t="s">
        <v>118</v>
      </c>
      <c r="B94">
        <v>1</v>
      </c>
      <c r="C94">
        <v>1</v>
      </c>
      <c r="D94">
        <v>1</v>
      </c>
      <c r="F94">
        <v>1</v>
      </c>
      <c r="I94">
        <v>38.253</v>
      </c>
      <c r="J94" s="25">
        <f t="shared" si="2"/>
        <v>4.9728949728949727</v>
      </c>
      <c r="K94" s="25"/>
      <c r="L94" s="25"/>
    </row>
    <row r="95" spans="1:15" x14ac:dyDescent="0.2">
      <c r="A95" t="s">
        <v>119</v>
      </c>
      <c r="B95">
        <v>1</v>
      </c>
      <c r="C95">
        <v>1</v>
      </c>
      <c r="D95">
        <v>1</v>
      </c>
      <c r="F95">
        <v>1</v>
      </c>
      <c r="I95">
        <v>34.003999999999998</v>
      </c>
      <c r="J95" s="25">
        <f t="shared" si="2"/>
        <v>4.4205244205244201</v>
      </c>
      <c r="K95" s="25"/>
      <c r="L95" s="25"/>
    </row>
    <row r="96" spans="1:15" x14ac:dyDescent="0.2">
      <c r="A96" t="s">
        <v>120</v>
      </c>
      <c r="B96">
        <v>1</v>
      </c>
      <c r="C96">
        <v>1</v>
      </c>
      <c r="D96">
        <v>2</v>
      </c>
      <c r="F96">
        <v>1</v>
      </c>
      <c r="G96">
        <v>1</v>
      </c>
      <c r="I96">
        <v>34.680999999999997</v>
      </c>
      <c r="J96" s="25">
        <f t="shared" si="2"/>
        <v>4.5085345085345079</v>
      </c>
      <c r="K96" s="25"/>
      <c r="L96" s="25"/>
    </row>
    <row r="97" spans="1:12" x14ac:dyDescent="0.2">
      <c r="A97" t="s">
        <v>121</v>
      </c>
      <c r="B97">
        <v>1</v>
      </c>
      <c r="C97">
        <v>1</v>
      </c>
      <c r="D97">
        <v>1</v>
      </c>
      <c r="E97">
        <v>1</v>
      </c>
      <c r="I97">
        <v>32.5</v>
      </c>
      <c r="J97" s="25">
        <f t="shared" si="2"/>
        <v>4.2250042250042252</v>
      </c>
      <c r="K97" s="25"/>
      <c r="L97" s="25"/>
    </row>
    <row r="98" spans="1:12" x14ac:dyDescent="0.2">
      <c r="A98" t="s">
        <v>122</v>
      </c>
      <c r="B98">
        <v>1</v>
      </c>
      <c r="C98">
        <v>1</v>
      </c>
      <c r="D98">
        <v>1</v>
      </c>
      <c r="E98">
        <v>1</v>
      </c>
      <c r="I98">
        <v>36.643999999999998</v>
      </c>
      <c r="J98" s="25">
        <f t="shared" si="2"/>
        <v>4.7637247637247633</v>
      </c>
      <c r="K98" s="25"/>
      <c r="L98" s="25"/>
    </row>
    <row r="99" spans="1:12" x14ac:dyDescent="0.2">
      <c r="A99" s="12" t="s">
        <v>282</v>
      </c>
      <c r="B99">
        <f>SUM(B57:B98)</f>
        <v>42</v>
      </c>
      <c r="J99" s="25"/>
      <c r="K99" s="25"/>
      <c r="L99" s="25"/>
    </row>
    <row r="100" spans="1:12" x14ac:dyDescent="0.2">
      <c r="A100" s="12" t="s">
        <v>283</v>
      </c>
      <c r="E100">
        <f>SUM(E58:E98)</f>
        <v>5</v>
      </c>
      <c r="J100" s="25"/>
      <c r="K100" s="25"/>
      <c r="L100" s="25"/>
    </row>
    <row r="101" spans="1:12" x14ac:dyDescent="0.2">
      <c r="A101" s="12" t="s">
        <v>284</v>
      </c>
      <c r="F101">
        <f>SUM(F58:F98)</f>
        <v>36</v>
      </c>
      <c r="J101" s="25"/>
      <c r="K101" s="25"/>
      <c r="L101" s="25"/>
    </row>
    <row r="102" spans="1:12" x14ac:dyDescent="0.2">
      <c r="A102" s="12" t="s">
        <v>291</v>
      </c>
      <c r="J102" s="25"/>
      <c r="K102" s="25"/>
      <c r="L102" s="25"/>
    </row>
    <row r="103" spans="1:12" x14ac:dyDescent="0.2">
      <c r="A103" s="12" t="s">
        <v>292</v>
      </c>
      <c r="G103">
        <f>SUM(G58:G98)</f>
        <v>11</v>
      </c>
      <c r="H103">
        <f>SUM(H57:H99)</f>
        <v>3</v>
      </c>
      <c r="J103" s="25"/>
      <c r="K103" s="25"/>
      <c r="L103" s="25"/>
    </row>
    <row r="104" spans="1:12" x14ac:dyDescent="0.2">
      <c r="A104" s="12"/>
      <c r="J104" s="25"/>
      <c r="K104" s="25"/>
      <c r="L104" s="25"/>
    </row>
    <row r="105" spans="1:12" x14ac:dyDescent="0.2">
      <c r="A105" s="12"/>
      <c r="J105" s="25"/>
      <c r="K105" s="25"/>
      <c r="L105" s="25"/>
    </row>
    <row r="106" spans="1:12" x14ac:dyDescent="0.2">
      <c r="A106" s="12"/>
      <c r="J106" s="25"/>
      <c r="K106" s="25"/>
      <c r="L106" s="25"/>
    </row>
    <row r="107" spans="1:12" x14ac:dyDescent="0.2">
      <c r="A107" s="12"/>
      <c r="J107" s="25"/>
      <c r="K107" s="25"/>
      <c r="L107" s="25"/>
    </row>
    <row r="108" spans="1:12" x14ac:dyDescent="0.2">
      <c r="A108" s="26">
        <v>250</v>
      </c>
      <c r="J108" s="25"/>
      <c r="K108" s="25"/>
      <c r="L108" s="25"/>
    </row>
    <row r="109" spans="1:12" x14ac:dyDescent="0.2">
      <c r="A109" t="s">
        <v>168</v>
      </c>
      <c r="B109">
        <v>1</v>
      </c>
      <c r="C109">
        <v>3</v>
      </c>
      <c r="D109">
        <v>1</v>
      </c>
      <c r="E109">
        <v>1</v>
      </c>
      <c r="J109" s="25"/>
      <c r="K109" s="25"/>
      <c r="L109" s="25"/>
    </row>
    <row r="110" spans="1:12" x14ac:dyDescent="0.2">
      <c r="A110" t="s">
        <v>169</v>
      </c>
      <c r="B110">
        <v>1</v>
      </c>
      <c r="C110">
        <v>1</v>
      </c>
      <c r="D110">
        <v>1</v>
      </c>
      <c r="F110">
        <v>1</v>
      </c>
      <c r="G110">
        <v>1</v>
      </c>
      <c r="I110">
        <v>38.000999999999998</v>
      </c>
      <c r="J110" s="25">
        <f t="shared" si="2"/>
        <v>4.9401349401349393</v>
      </c>
      <c r="K110" s="25"/>
      <c r="L110" s="25"/>
    </row>
    <row r="111" spans="1:12" x14ac:dyDescent="0.2">
      <c r="A111" t="s">
        <v>170</v>
      </c>
      <c r="B111">
        <v>1</v>
      </c>
      <c r="C111">
        <v>1</v>
      </c>
      <c r="D111">
        <v>1</v>
      </c>
      <c r="E111">
        <v>1</v>
      </c>
      <c r="I111">
        <v>31.779</v>
      </c>
      <c r="J111" s="25">
        <f t="shared" si="2"/>
        <v>4.1312741312741315</v>
      </c>
      <c r="K111" s="25"/>
      <c r="L111" s="25"/>
    </row>
    <row r="112" spans="1:12" x14ac:dyDescent="0.2">
      <c r="A112" t="s">
        <v>171</v>
      </c>
      <c r="B112">
        <v>1</v>
      </c>
      <c r="C112">
        <v>2</v>
      </c>
      <c r="D112">
        <v>1</v>
      </c>
      <c r="E112">
        <v>1</v>
      </c>
      <c r="I112">
        <v>29.876000000000001</v>
      </c>
      <c r="J112" s="25">
        <f t="shared" si="2"/>
        <v>3.8838838838838838</v>
      </c>
      <c r="K112" s="25"/>
      <c r="L112" s="25"/>
    </row>
    <row r="113" spans="1:15" x14ac:dyDescent="0.2">
      <c r="A113" t="s">
        <v>172</v>
      </c>
      <c r="B113">
        <v>1</v>
      </c>
      <c r="C113">
        <v>1</v>
      </c>
      <c r="D113">
        <v>2</v>
      </c>
      <c r="F113">
        <v>1</v>
      </c>
      <c r="H113">
        <v>1</v>
      </c>
      <c r="I113">
        <v>44.738</v>
      </c>
      <c r="J113" s="25">
        <f t="shared" si="2"/>
        <v>5.8159458159458159</v>
      </c>
      <c r="K113" s="25"/>
      <c r="L113" s="25"/>
    </row>
    <row r="114" spans="1:15" x14ac:dyDescent="0.2">
      <c r="A114" t="s">
        <v>173</v>
      </c>
      <c r="B114">
        <v>1</v>
      </c>
      <c r="C114">
        <v>1</v>
      </c>
      <c r="D114">
        <v>1</v>
      </c>
      <c r="F114">
        <v>1</v>
      </c>
      <c r="G114">
        <v>1</v>
      </c>
      <c r="I114">
        <v>41.012</v>
      </c>
      <c r="J114" s="25">
        <f t="shared" si="2"/>
        <v>5.3315653315653311</v>
      </c>
      <c r="K114" s="25"/>
      <c r="L114" s="25"/>
      <c r="N114" s="21"/>
      <c r="O114" s="21"/>
    </row>
    <row r="115" spans="1:15" s="21" customFormat="1" x14ac:dyDescent="0.2">
      <c r="A115" s="21" t="s">
        <v>298</v>
      </c>
      <c r="B115" s="21">
        <v>1</v>
      </c>
      <c r="C115" s="21">
        <v>1</v>
      </c>
      <c r="D115" s="21">
        <v>1</v>
      </c>
      <c r="E115" s="21">
        <v>1</v>
      </c>
      <c r="I115" s="21">
        <v>41.25</v>
      </c>
      <c r="J115" s="25">
        <f t="shared" si="2"/>
        <v>5.3625053625053622</v>
      </c>
      <c r="K115" s="25"/>
      <c r="L115" s="25"/>
      <c r="N115"/>
      <c r="O115"/>
    </row>
    <row r="116" spans="1:15" x14ac:dyDescent="0.2">
      <c r="A116" t="s">
        <v>174</v>
      </c>
      <c r="B116">
        <v>1</v>
      </c>
      <c r="C116">
        <v>1</v>
      </c>
      <c r="D116">
        <v>1</v>
      </c>
      <c r="E116">
        <v>1</v>
      </c>
      <c r="I116">
        <v>47.335000000000001</v>
      </c>
      <c r="J116" s="25">
        <f t="shared" si="2"/>
        <v>6.1535561535561536</v>
      </c>
      <c r="K116" s="25"/>
      <c r="L116" s="25"/>
    </row>
    <row r="117" spans="1:15" x14ac:dyDescent="0.2">
      <c r="A117" t="s">
        <v>175</v>
      </c>
      <c r="B117">
        <v>1</v>
      </c>
      <c r="C117">
        <v>2</v>
      </c>
      <c r="D117">
        <v>1</v>
      </c>
      <c r="E117">
        <v>1</v>
      </c>
      <c r="I117">
        <v>4.2999999999999997E-2</v>
      </c>
      <c r="J117" s="25">
        <f t="shared" si="2"/>
        <v>5.590005590005589E-3</v>
      </c>
      <c r="K117" s="25"/>
      <c r="L117" s="25"/>
    </row>
    <row r="118" spans="1:15" x14ac:dyDescent="0.2">
      <c r="A118" t="s">
        <v>150</v>
      </c>
      <c r="B118">
        <v>1</v>
      </c>
      <c r="C118">
        <v>1</v>
      </c>
      <c r="D118">
        <v>1</v>
      </c>
      <c r="E118">
        <v>1</v>
      </c>
      <c r="I118" t="s">
        <v>281</v>
      </c>
      <c r="J118" s="25"/>
      <c r="K118" s="25"/>
      <c r="L118" s="25"/>
    </row>
    <row r="119" spans="1:15" x14ac:dyDescent="0.2">
      <c r="A119" t="s">
        <v>151</v>
      </c>
      <c r="B119">
        <v>1</v>
      </c>
      <c r="C119">
        <v>2</v>
      </c>
      <c r="D119">
        <v>1</v>
      </c>
      <c r="E119">
        <v>1</v>
      </c>
      <c r="I119">
        <v>38.006</v>
      </c>
      <c r="J119" s="25">
        <f t="shared" si="2"/>
        <v>4.9407849407849405</v>
      </c>
      <c r="K119" s="25"/>
      <c r="L119" s="25"/>
    </row>
    <row r="120" spans="1:15" x14ac:dyDescent="0.2">
      <c r="A120" t="s">
        <v>152</v>
      </c>
      <c r="B120">
        <v>1</v>
      </c>
      <c r="C120">
        <v>1</v>
      </c>
      <c r="D120">
        <v>1</v>
      </c>
      <c r="F120">
        <v>1</v>
      </c>
      <c r="G120">
        <v>1</v>
      </c>
      <c r="I120">
        <v>42.048000000000002</v>
      </c>
      <c r="J120" s="25">
        <f t="shared" si="2"/>
        <v>5.466245466245466</v>
      </c>
      <c r="K120" s="25"/>
      <c r="L120" s="25"/>
    </row>
    <row r="121" spans="1:15" x14ac:dyDescent="0.2">
      <c r="A121" t="s">
        <v>153</v>
      </c>
      <c r="B121">
        <v>1</v>
      </c>
      <c r="C121">
        <v>1</v>
      </c>
      <c r="D121">
        <v>1</v>
      </c>
      <c r="F121">
        <v>1</v>
      </c>
      <c r="I121" t="s">
        <v>281</v>
      </c>
      <c r="J121" s="25"/>
      <c r="K121" s="25"/>
      <c r="L121" s="25"/>
    </row>
    <row r="122" spans="1:15" x14ac:dyDescent="0.2">
      <c r="A122" t="s">
        <v>154</v>
      </c>
      <c r="B122">
        <v>1</v>
      </c>
      <c r="C122">
        <v>1</v>
      </c>
      <c r="D122">
        <v>1</v>
      </c>
      <c r="F122">
        <v>1</v>
      </c>
      <c r="H122">
        <v>1</v>
      </c>
      <c r="I122">
        <v>38.718000000000004</v>
      </c>
      <c r="J122" s="25">
        <f t="shared" si="2"/>
        <v>5.0333450333450331</v>
      </c>
      <c r="K122" s="25"/>
      <c r="L122" s="25"/>
    </row>
    <row r="123" spans="1:15" x14ac:dyDescent="0.2">
      <c r="A123" t="s">
        <v>155</v>
      </c>
      <c r="B123">
        <v>1</v>
      </c>
      <c r="C123">
        <v>2</v>
      </c>
      <c r="D123">
        <v>1</v>
      </c>
      <c r="E123">
        <v>1</v>
      </c>
      <c r="I123">
        <v>43.667000000000002</v>
      </c>
      <c r="J123" s="25">
        <f t="shared" si="2"/>
        <v>5.676715676715677</v>
      </c>
      <c r="K123" s="25"/>
      <c r="L123" s="25"/>
    </row>
    <row r="124" spans="1:15" x14ac:dyDescent="0.2">
      <c r="A124" t="s">
        <v>156</v>
      </c>
      <c r="B124">
        <v>1</v>
      </c>
      <c r="C124">
        <v>1</v>
      </c>
      <c r="D124">
        <v>1</v>
      </c>
      <c r="E124">
        <v>1</v>
      </c>
      <c r="I124">
        <v>31.007000000000001</v>
      </c>
      <c r="J124" s="25">
        <f t="shared" si="2"/>
        <v>4.0309140309140306</v>
      </c>
      <c r="K124" s="25"/>
      <c r="L124" s="25"/>
    </row>
    <row r="125" spans="1:15" x14ac:dyDescent="0.2">
      <c r="A125" t="s">
        <v>157</v>
      </c>
      <c r="B125">
        <v>1</v>
      </c>
      <c r="C125">
        <v>1</v>
      </c>
      <c r="D125">
        <v>1</v>
      </c>
      <c r="E125">
        <v>1</v>
      </c>
      <c r="I125">
        <v>40.112000000000002</v>
      </c>
      <c r="J125" s="25">
        <f t="shared" si="2"/>
        <v>5.2145652145652148</v>
      </c>
      <c r="K125" s="25"/>
      <c r="L125" s="25"/>
    </row>
    <row r="126" spans="1:15" x14ac:dyDescent="0.2">
      <c r="A126" t="s">
        <v>158</v>
      </c>
      <c r="B126">
        <v>1</v>
      </c>
      <c r="C126">
        <v>1</v>
      </c>
      <c r="D126">
        <v>1</v>
      </c>
      <c r="F126">
        <v>1</v>
      </c>
      <c r="G126">
        <v>1</v>
      </c>
      <c r="I126">
        <v>25.032</v>
      </c>
      <c r="J126" s="25">
        <f t="shared" si="2"/>
        <v>3.2541632541632541</v>
      </c>
      <c r="K126" s="25"/>
      <c r="L126" s="25"/>
    </row>
    <row r="127" spans="1:15" x14ac:dyDescent="0.2">
      <c r="A127" t="s">
        <v>159</v>
      </c>
      <c r="B127">
        <v>1</v>
      </c>
      <c r="C127">
        <v>1</v>
      </c>
      <c r="D127">
        <v>1</v>
      </c>
      <c r="F127">
        <v>1</v>
      </c>
      <c r="G127">
        <v>1</v>
      </c>
      <c r="I127">
        <v>39.570999999999998</v>
      </c>
      <c r="J127" s="25">
        <f t="shared" si="2"/>
        <v>5.1442351442351439</v>
      </c>
      <c r="K127" s="25"/>
      <c r="L127" s="25"/>
    </row>
    <row r="128" spans="1:15" x14ac:dyDescent="0.2">
      <c r="A128" t="s">
        <v>160</v>
      </c>
      <c r="B128">
        <v>1</v>
      </c>
      <c r="C128">
        <v>2</v>
      </c>
      <c r="D128">
        <v>1</v>
      </c>
      <c r="E128">
        <v>1</v>
      </c>
      <c r="I128">
        <v>39.295000000000002</v>
      </c>
      <c r="J128" s="25">
        <f t="shared" si="2"/>
        <v>5.1083551083551084</v>
      </c>
      <c r="K128" s="25"/>
      <c r="L128" s="25"/>
    </row>
    <row r="129" spans="1:12" x14ac:dyDescent="0.2">
      <c r="A129" t="s">
        <v>161</v>
      </c>
      <c r="B129">
        <v>1</v>
      </c>
      <c r="C129">
        <v>3</v>
      </c>
      <c r="D129">
        <v>1</v>
      </c>
      <c r="E129">
        <v>1</v>
      </c>
      <c r="I129">
        <v>42.823999999999998</v>
      </c>
      <c r="J129" s="25">
        <f t="shared" si="2"/>
        <v>5.5671255671255668</v>
      </c>
      <c r="K129" s="25"/>
      <c r="L129" s="25"/>
    </row>
    <row r="130" spans="1:12" x14ac:dyDescent="0.2">
      <c r="A130" t="s">
        <v>162</v>
      </c>
      <c r="B130">
        <v>1</v>
      </c>
      <c r="C130">
        <v>2</v>
      </c>
      <c r="D130">
        <v>1</v>
      </c>
      <c r="E130">
        <v>1</v>
      </c>
      <c r="I130">
        <v>39.335000000000001</v>
      </c>
      <c r="J130" s="25">
        <f t="shared" si="2"/>
        <v>5.1135551135551136</v>
      </c>
      <c r="K130" s="25"/>
      <c r="L130" s="25"/>
    </row>
    <row r="131" spans="1:12" x14ac:dyDescent="0.2">
      <c r="A131" t="s">
        <v>163</v>
      </c>
      <c r="B131">
        <v>1</v>
      </c>
      <c r="C131">
        <v>1</v>
      </c>
      <c r="D131">
        <v>1</v>
      </c>
      <c r="F131">
        <v>1</v>
      </c>
      <c r="G131">
        <v>1</v>
      </c>
      <c r="I131">
        <v>42.375</v>
      </c>
      <c r="J131" s="25">
        <f t="shared" si="2"/>
        <v>5.5087555087555087</v>
      </c>
      <c r="K131" s="25"/>
      <c r="L131" s="25"/>
    </row>
    <row r="132" spans="1:12" x14ac:dyDescent="0.2">
      <c r="A132" t="s">
        <v>164</v>
      </c>
      <c r="B132">
        <v>1</v>
      </c>
      <c r="C132">
        <v>2</v>
      </c>
      <c r="D132">
        <v>1</v>
      </c>
      <c r="E132">
        <v>1</v>
      </c>
      <c r="I132">
        <v>34.692</v>
      </c>
      <c r="J132" s="25">
        <f t="shared" si="2"/>
        <v>4.5099645099645098</v>
      </c>
      <c r="K132" s="25"/>
      <c r="L132" s="25"/>
    </row>
    <row r="133" spans="1:12" x14ac:dyDescent="0.2">
      <c r="A133" t="s">
        <v>165</v>
      </c>
      <c r="B133">
        <v>1</v>
      </c>
      <c r="C133">
        <v>2</v>
      </c>
      <c r="D133">
        <v>1</v>
      </c>
      <c r="E133">
        <v>1</v>
      </c>
      <c r="I133" t="s">
        <v>281</v>
      </c>
      <c r="J133" s="25"/>
      <c r="K133" s="25"/>
      <c r="L133" s="25"/>
    </row>
    <row r="134" spans="1:12" x14ac:dyDescent="0.2">
      <c r="A134" t="s">
        <v>166</v>
      </c>
      <c r="B134">
        <v>1</v>
      </c>
      <c r="C134">
        <v>3</v>
      </c>
      <c r="D134">
        <v>1</v>
      </c>
      <c r="F134">
        <v>1</v>
      </c>
      <c r="G134">
        <v>1</v>
      </c>
      <c r="I134">
        <v>42.005000000000003</v>
      </c>
      <c r="J134" s="25">
        <f t="shared" ref="J134:J196" si="3">I134/7.6923</f>
        <v>5.4606554606554605</v>
      </c>
      <c r="K134" s="25"/>
      <c r="L134" s="25"/>
    </row>
    <row r="135" spans="1:12" x14ac:dyDescent="0.2">
      <c r="A135" t="s">
        <v>167</v>
      </c>
      <c r="B135">
        <v>1</v>
      </c>
      <c r="C135">
        <v>2</v>
      </c>
      <c r="D135">
        <v>1</v>
      </c>
      <c r="F135">
        <v>1</v>
      </c>
      <c r="G135">
        <v>1</v>
      </c>
      <c r="I135">
        <v>34.002000000000002</v>
      </c>
      <c r="J135" s="25">
        <f t="shared" si="3"/>
        <v>4.4202644202644201</v>
      </c>
      <c r="K135" s="25"/>
      <c r="L135" s="25"/>
    </row>
    <row r="136" spans="1:12" x14ac:dyDescent="0.2">
      <c r="A136" t="s">
        <v>138</v>
      </c>
      <c r="B136">
        <v>1</v>
      </c>
      <c r="C136">
        <v>2</v>
      </c>
      <c r="D136">
        <v>1</v>
      </c>
      <c r="F136">
        <v>1</v>
      </c>
      <c r="I136">
        <v>40.5</v>
      </c>
      <c r="J136" s="25">
        <f t="shared" si="3"/>
        <v>5.2650052650052643</v>
      </c>
      <c r="K136" s="25"/>
      <c r="L136" s="25"/>
    </row>
    <row r="137" spans="1:12" x14ac:dyDescent="0.2">
      <c r="A137" t="s">
        <v>139</v>
      </c>
      <c r="B137">
        <v>1</v>
      </c>
      <c r="C137">
        <v>2</v>
      </c>
      <c r="D137">
        <v>1</v>
      </c>
      <c r="E137">
        <v>1</v>
      </c>
      <c r="I137">
        <v>31.036999999999999</v>
      </c>
      <c r="J137" s="25">
        <f t="shared" si="3"/>
        <v>4.0348140348140342</v>
      </c>
      <c r="K137" s="25"/>
      <c r="L137" s="25"/>
    </row>
    <row r="138" spans="1:12" x14ac:dyDescent="0.2">
      <c r="A138" t="s">
        <v>140</v>
      </c>
      <c r="B138">
        <v>1</v>
      </c>
      <c r="C138">
        <v>3</v>
      </c>
      <c r="D138">
        <v>1</v>
      </c>
      <c r="E138">
        <v>1</v>
      </c>
      <c r="I138">
        <v>31.335000000000001</v>
      </c>
      <c r="J138" s="25">
        <f t="shared" si="3"/>
        <v>4.0735540735540736</v>
      </c>
      <c r="K138" s="25"/>
      <c r="L138" s="25"/>
    </row>
    <row r="139" spans="1:12" x14ac:dyDescent="0.2">
      <c r="A139" t="s">
        <v>141</v>
      </c>
      <c r="B139">
        <v>1</v>
      </c>
      <c r="C139">
        <v>3</v>
      </c>
      <c r="D139">
        <v>1</v>
      </c>
      <c r="E139">
        <v>1</v>
      </c>
      <c r="I139">
        <v>38.253</v>
      </c>
      <c r="J139" s="25">
        <f t="shared" si="3"/>
        <v>4.9728949728949727</v>
      </c>
      <c r="K139" s="25"/>
      <c r="L139" s="25"/>
    </row>
    <row r="140" spans="1:12" x14ac:dyDescent="0.2">
      <c r="A140" t="s">
        <v>142</v>
      </c>
      <c r="B140">
        <v>1</v>
      </c>
      <c r="C140">
        <v>2</v>
      </c>
      <c r="D140">
        <v>1</v>
      </c>
      <c r="F140">
        <v>1</v>
      </c>
      <c r="H140">
        <v>1</v>
      </c>
      <c r="I140">
        <v>36.003</v>
      </c>
      <c r="J140" s="25">
        <f t="shared" si="3"/>
        <v>4.6803946803946799</v>
      </c>
      <c r="K140" s="25"/>
      <c r="L140" s="25"/>
    </row>
    <row r="141" spans="1:12" x14ac:dyDescent="0.2">
      <c r="A141" t="s">
        <v>143</v>
      </c>
      <c r="B141">
        <v>1</v>
      </c>
      <c r="C141">
        <v>1</v>
      </c>
      <c r="D141">
        <v>1</v>
      </c>
      <c r="E141">
        <v>1</v>
      </c>
      <c r="I141" t="s">
        <v>281</v>
      </c>
      <c r="J141" s="25"/>
      <c r="K141" s="25"/>
      <c r="L141" s="25"/>
    </row>
    <row r="142" spans="1:12" x14ac:dyDescent="0.2">
      <c r="A142" t="s">
        <v>144</v>
      </c>
      <c r="B142">
        <v>1</v>
      </c>
      <c r="C142">
        <v>3</v>
      </c>
      <c r="D142">
        <v>1</v>
      </c>
      <c r="E142">
        <v>1</v>
      </c>
      <c r="I142" t="s">
        <v>281</v>
      </c>
      <c r="J142" s="25"/>
      <c r="K142" s="25"/>
      <c r="L142" s="25"/>
    </row>
    <row r="143" spans="1:12" x14ac:dyDescent="0.2">
      <c r="A143" t="s">
        <v>145</v>
      </c>
      <c r="B143">
        <v>1</v>
      </c>
      <c r="C143">
        <v>1</v>
      </c>
      <c r="D143">
        <v>1</v>
      </c>
      <c r="E143">
        <v>1</v>
      </c>
      <c r="G143">
        <v>1</v>
      </c>
      <c r="H143">
        <v>1</v>
      </c>
      <c r="I143">
        <v>40.512</v>
      </c>
      <c r="J143" s="25">
        <f t="shared" si="3"/>
        <v>5.2665652665652667</v>
      </c>
      <c r="K143" s="25"/>
      <c r="L143" s="25"/>
    </row>
    <row r="144" spans="1:12" x14ac:dyDescent="0.2">
      <c r="A144" t="s">
        <v>146</v>
      </c>
      <c r="B144">
        <v>1</v>
      </c>
      <c r="C144">
        <v>1</v>
      </c>
      <c r="D144">
        <v>1</v>
      </c>
      <c r="F144">
        <v>1</v>
      </c>
      <c r="H144">
        <v>1</v>
      </c>
      <c r="I144">
        <v>46.533000000000001</v>
      </c>
      <c r="J144" s="25">
        <f t="shared" si="3"/>
        <v>6.049296049296049</v>
      </c>
      <c r="K144" s="25"/>
      <c r="L144" s="25"/>
    </row>
    <row r="145" spans="1:15" x14ac:dyDescent="0.2">
      <c r="A145" t="s">
        <v>147</v>
      </c>
      <c r="B145">
        <v>1</v>
      </c>
      <c r="C145">
        <v>1</v>
      </c>
      <c r="D145">
        <v>1</v>
      </c>
      <c r="F145">
        <v>1</v>
      </c>
      <c r="G145">
        <v>1</v>
      </c>
      <c r="I145">
        <v>39.173999999999999</v>
      </c>
      <c r="J145" s="25">
        <f t="shared" si="3"/>
        <v>5.0926250926250924</v>
      </c>
      <c r="K145" s="25"/>
      <c r="L145" s="25"/>
    </row>
    <row r="146" spans="1:15" x14ac:dyDescent="0.2">
      <c r="A146" t="s">
        <v>148</v>
      </c>
      <c r="B146">
        <v>1</v>
      </c>
      <c r="C146">
        <v>1</v>
      </c>
      <c r="D146">
        <v>1</v>
      </c>
      <c r="E146">
        <v>1</v>
      </c>
      <c r="I146">
        <v>36.500999999999998</v>
      </c>
      <c r="J146" s="25">
        <f t="shared" si="3"/>
        <v>4.7451347451347443</v>
      </c>
      <c r="K146" s="25"/>
      <c r="L146" s="25"/>
    </row>
    <row r="147" spans="1:15" x14ac:dyDescent="0.2">
      <c r="A147" t="s">
        <v>149</v>
      </c>
      <c r="B147">
        <v>1</v>
      </c>
      <c r="C147">
        <v>1</v>
      </c>
      <c r="D147">
        <v>1</v>
      </c>
      <c r="F147">
        <v>1</v>
      </c>
      <c r="G147">
        <v>1</v>
      </c>
      <c r="I147">
        <v>39.253</v>
      </c>
      <c r="J147" s="25">
        <f t="shared" si="3"/>
        <v>5.1028951028951024</v>
      </c>
      <c r="K147" s="25"/>
      <c r="L147" s="25"/>
    </row>
    <row r="148" spans="1:15" x14ac:dyDescent="0.2">
      <c r="A148" t="s">
        <v>123</v>
      </c>
      <c r="B148">
        <v>1</v>
      </c>
      <c r="C148">
        <v>2</v>
      </c>
      <c r="D148">
        <v>1</v>
      </c>
      <c r="F148">
        <v>1</v>
      </c>
      <c r="H148">
        <v>1</v>
      </c>
      <c r="I148">
        <v>30.73</v>
      </c>
      <c r="J148" s="25">
        <f t="shared" si="3"/>
        <v>3.9949039949039946</v>
      </c>
      <c r="K148" s="25"/>
      <c r="L148" s="25"/>
    </row>
    <row r="149" spans="1:15" x14ac:dyDescent="0.2">
      <c r="A149" t="s">
        <v>296</v>
      </c>
      <c r="B149">
        <v>1</v>
      </c>
      <c r="C149">
        <v>3</v>
      </c>
      <c r="D149">
        <v>1</v>
      </c>
      <c r="E149">
        <v>1</v>
      </c>
      <c r="I149" t="s">
        <v>281</v>
      </c>
      <c r="J149" s="25"/>
      <c r="K149" s="25"/>
      <c r="L149" s="25"/>
    </row>
    <row r="150" spans="1:15" x14ac:dyDescent="0.2">
      <c r="A150" t="s">
        <v>124</v>
      </c>
      <c r="B150">
        <v>1</v>
      </c>
      <c r="C150">
        <v>1</v>
      </c>
      <c r="D150">
        <v>1</v>
      </c>
      <c r="F150">
        <v>1</v>
      </c>
      <c r="H150">
        <v>1</v>
      </c>
      <c r="I150">
        <v>40.250999999999998</v>
      </c>
      <c r="J150" s="25">
        <f t="shared" si="3"/>
        <v>5.2326352326352321</v>
      </c>
      <c r="K150" s="25"/>
      <c r="L150" s="25"/>
    </row>
    <row r="151" spans="1:15" x14ac:dyDescent="0.2">
      <c r="A151" t="s">
        <v>125</v>
      </c>
      <c r="B151">
        <v>1</v>
      </c>
      <c r="C151">
        <v>1</v>
      </c>
      <c r="D151">
        <v>1</v>
      </c>
      <c r="F151">
        <v>1</v>
      </c>
      <c r="G151">
        <v>1</v>
      </c>
      <c r="I151">
        <v>36.25</v>
      </c>
      <c r="J151" s="25">
        <f t="shared" si="3"/>
        <v>4.7125047125047121</v>
      </c>
      <c r="K151" s="25"/>
      <c r="L151" s="25"/>
    </row>
    <row r="152" spans="1:15" s="21" customFormat="1" x14ac:dyDescent="0.2">
      <c r="A152" s="21" t="s">
        <v>297</v>
      </c>
      <c r="B152" s="21">
        <v>1</v>
      </c>
      <c r="C152" s="21">
        <v>3</v>
      </c>
      <c r="D152" s="21">
        <v>2</v>
      </c>
      <c r="E152" s="21">
        <v>1</v>
      </c>
      <c r="I152" s="21">
        <v>38.890999999999998</v>
      </c>
      <c r="J152" s="25">
        <f t="shared" si="3"/>
        <v>5.0558350558350558</v>
      </c>
      <c r="K152" s="25"/>
      <c r="L152" s="25"/>
    </row>
    <row r="153" spans="1:15" x14ac:dyDescent="0.2">
      <c r="A153" t="s">
        <v>126</v>
      </c>
      <c r="B153">
        <v>1</v>
      </c>
      <c r="C153">
        <v>2</v>
      </c>
      <c r="D153">
        <v>1</v>
      </c>
      <c r="F153">
        <v>1</v>
      </c>
      <c r="G153">
        <v>1</v>
      </c>
      <c r="I153">
        <v>39.689</v>
      </c>
      <c r="J153" s="25">
        <f t="shared" si="3"/>
        <v>5.1595751595751596</v>
      </c>
      <c r="K153" s="25"/>
      <c r="L153" s="25"/>
    </row>
    <row r="154" spans="1:15" x14ac:dyDescent="0.2">
      <c r="A154" t="s">
        <v>127</v>
      </c>
      <c r="B154">
        <v>1</v>
      </c>
      <c r="C154">
        <v>2</v>
      </c>
      <c r="D154">
        <v>1</v>
      </c>
      <c r="F154">
        <v>1</v>
      </c>
      <c r="G154">
        <v>1</v>
      </c>
      <c r="I154">
        <v>34.427999999999997</v>
      </c>
      <c r="J154" s="25">
        <f t="shared" si="3"/>
        <v>4.4756444756444749</v>
      </c>
      <c r="K154" s="25"/>
      <c r="L154" s="25"/>
    </row>
    <row r="155" spans="1:15" x14ac:dyDescent="0.2">
      <c r="A155" t="s">
        <v>128</v>
      </c>
      <c r="B155">
        <v>1</v>
      </c>
      <c r="C155">
        <v>1</v>
      </c>
      <c r="D155">
        <v>1</v>
      </c>
      <c r="F155">
        <v>1</v>
      </c>
      <c r="G155">
        <v>1</v>
      </c>
      <c r="I155">
        <v>34.18</v>
      </c>
      <c r="J155" s="25">
        <f t="shared" si="3"/>
        <v>4.4434044434044431</v>
      </c>
      <c r="K155" s="25"/>
      <c r="L155" s="25"/>
    </row>
    <row r="156" spans="1:15" x14ac:dyDescent="0.2">
      <c r="A156" t="s">
        <v>130</v>
      </c>
      <c r="B156">
        <v>1</v>
      </c>
      <c r="C156">
        <v>3</v>
      </c>
      <c r="D156">
        <v>1</v>
      </c>
      <c r="E156">
        <v>1</v>
      </c>
      <c r="I156">
        <v>34.392000000000003</v>
      </c>
      <c r="J156" s="25">
        <f t="shared" si="3"/>
        <v>4.4709644709644714</v>
      </c>
      <c r="K156" s="25"/>
      <c r="L156" s="25"/>
    </row>
    <row r="157" spans="1:15" x14ac:dyDescent="0.2">
      <c r="A157" t="s">
        <v>131</v>
      </c>
      <c r="B157">
        <v>1</v>
      </c>
      <c r="C157">
        <v>2</v>
      </c>
      <c r="D157">
        <v>2</v>
      </c>
      <c r="E157">
        <v>1</v>
      </c>
      <c r="I157">
        <v>37.69</v>
      </c>
      <c r="J157" s="25">
        <f t="shared" si="3"/>
        <v>4.8997048997048989</v>
      </c>
      <c r="K157" s="25"/>
      <c r="L157" s="25"/>
    </row>
    <row r="158" spans="1:15" x14ac:dyDescent="0.2">
      <c r="A158" t="s">
        <v>132</v>
      </c>
      <c r="B158">
        <v>1</v>
      </c>
      <c r="C158">
        <v>2</v>
      </c>
      <c r="D158">
        <v>1</v>
      </c>
      <c r="F158">
        <v>1</v>
      </c>
      <c r="I158">
        <v>33.981999999999999</v>
      </c>
      <c r="J158" s="25">
        <f t="shared" si="3"/>
        <v>4.4176644176644171</v>
      </c>
      <c r="K158" s="25"/>
      <c r="L158" s="25"/>
    </row>
    <row r="159" spans="1:15" x14ac:dyDescent="0.2">
      <c r="A159" t="s">
        <v>129</v>
      </c>
      <c r="B159">
        <v>1</v>
      </c>
      <c r="C159">
        <v>1</v>
      </c>
      <c r="D159">
        <v>1</v>
      </c>
      <c r="F159">
        <v>1</v>
      </c>
      <c r="G159">
        <v>1</v>
      </c>
      <c r="I159">
        <v>41.941000000000003</v>
      </c>
      <c r="J159" s="25">
        <f t="shared" si="3"/>
        <v>5.4523354523354524</v>
      </c>
      <c r="K159" s="25"/>
      <c r="L159" s="25"/>
    </row>
    <row r="160" spans="1:15" x14ac:dyDescent="0.2">
      <c r="A160" t="s">
        <v>133</v>
      </c>
      <c r="B160">
        <v>1</v>
      </c>
      <c r="C160">
        <v>3</v>
      </c>
      <c r="D160">
        <v>1</v>
      </c>
      <c r="E160">
        <v>1</v>
      </c>
      <c r="I160" s="19">
        <v>43.396000000000001</v>
      </c>
      <c r="J160" s="25">
        <f t="shared" si="3"/>
        <v>5.6414856414856409</v>
      </c>
      <c r="K160" s="25"/>
      <c r="L160" s="25"/>
      <c r="N160" s="18"/>
      <c r="O160" s="18"/>
    </row>
    <row r="161" spans="1:15" s="18" customFormat="1" x14ac:dyDescent="0.2">
      <c r="A161" t="s">
        <v>134</v>
      </c>
      <c r="B161">
        <v>1</v>
      </c>
      <c r="C161">
        <v>3</v>
      </c>
      <c r="D161">
        <v>1</v>
      </c>
      <c r="E161">
        <v>1</v>
      </c>
      <c r="F161"/>
      <c r="G161"/>
      <c r="H161"/>
      <c r="I161" s="19">
        <v>34.514000000000003</v>
      </c>
      <c r="J161" s="25">
        <f t="shared" si="3"/>
        <v>4.4868244868244869</v>
      </c>
      <c r="K161" s="25"/>
      <c r="L161" s="25"/>
      <c r="N161"/>
      <c r="O161"/>
    </row>
    <row r="162" spans="1:15" x14ac:dyDescent="0.2">
      <c r="A162" t="s">
        <v>135</v>
      </c>
      <c r="B162">
        <v>1</v>
      </c>
      <c r="C162">
        <v>1</v>
      </c>
      <c r="D162">
        <v>1</v>
      </c>
      <c r="F162">
        <v>1</v>
      </c>
      <c r="H162">
        <v>1</v>
      </c>
      <c r="I162" s="19">
        <v>38.902999999999999</v>
      </c>
      <c r="J162" s="25">
        <f t="shared" si="3"/>
        <v>5.0573950573950572</v>
      </c>
      <c r="K162" s="25"/>
      <c r="L162" s="25"/>
    </row>
    <row r="163" spans="1:15" x14ac:dyDescent="0.2">
      <c r="A163" t="s">
        <v>136</v>
      </c>
      <c r="B163">
        <v>1</v>
      </c>
      <c r="C163">
        <v>1</v>
      </c>
      <c r="D163">
        <v>1</v>
      </c>
      <c r="E163">
        <v>1</v>
      </c>
      <c r="I163">
        <v>32.844999999999999</v>
      </c>
      <c r="J163" s="25">
        <f t="shared" si="3"/>
        <v>4.2698542698542692</v>
      </c>
      <c r="K163" s="25"/>
      <c r="L163" s="25"/>
    </row>
    <row r="164" spans="1:15" x14ac:dyDescent="0.2">
      <c r="A164" t="s">
        <v>137</v>
      </c>
      <c r="B164">
        <v>1</v>
      </c>
      <c r="C164">
        <v>1</v>
      </c>
      <c r="D164">
        <v>1</v>
      </c>
      <c r="E164">
        <v>1</v>
      </c>
      <c r="I164">
        <v>33.36</v>
      </c>
      <c r="J164" s="25">
        <f t="shared" si="3"/>
        <v>4.3368043368043363</v>
      </c>
      <c r="K164" s="25"/>
      <c r="L164" s="25"/>
    </row>
    <row r="165" spans="1:15" x14ac:dyDescent="0.2">
      <c r="A165" s="12" t="s">
        <v>282</v>
      </c>
      <c r="B165">
        <f>SUM(B109:B164)</f>
        <v>56</v>
      </c>
      <c r="J165" s="25"/>
      <c r="K165" s="25"/>
      <c r="L165" s="25"/>
    </row>
    <row r="166" spans="1:15" x14ac:dyDescent="0.2">
      <c r="A166" s="12" t="s">
        <v>283</v>
      </c>
      <c r="E166">
        <f>SUM(E109:E164)</f>
        <v>31</v>
      </c>
      <c r="J166" s="25"/>
      <c r="K166" s="25"/>
      <c r="L166" s="25"/>
    </row>
    <row r="167" spans="1:15" x14ac:dyDescent="0.2">
      <c r="A167" s="12" t="s">
        <v>284</v>
      </c>
      <c r="F167">
        <f>SUM(F109:F164)</f>
        <v>25</v>
      </c>
      <c r="J167" s="25"/>
      <c r="K167" s="25"/>
      <c r="L167" s="25"/>
    </row>
    <row r="168" spans="1:15" x14ac:dyDescent="0.2">
      <c r="A168" s="12" t="s">
        <v>291</v>
      </c>
      <c r="G168">
        <f>SUM(G109:G164)</f>
        <v>16</v>
      </c>
      <c r="J168" s="25"/>
      <c r="K168" s="25"/>
      <c r="L168" s="25"/>
    </row>
    <row r="169" spans="1:15" x14ac:dyDescent="0.2">
      <c r="A169" s="12" t="s">
        <v>292</v>
      </c>
      <c r="H169">
        <f>SUM(H108:H164)</f>
        <v>8</v>
      </c>
      <c r="J169" s="25"/>
      <c r="K169" s="25"/>
      <c r="L169" s="25"/>
    </row>
    <row r="170" spans="1:15" x14ac:dyDescent="0.2">
      <c r="J170" s="25"/>
      <c r="K170" s="25"/>
      <c r="L170" s="25"/>
    </row>
    <row r="171" spans="1:15" x14ac:dyDescent="0.2">
      <c r="A171" s="26">
        <v>187</v>
      </c>
      <c r="J171" s="25"/>
      <c r="K171" s="25"/>
      <c r="L171" s="25"/>
    </row>
    <row r="172" spans="1:15" x14ac:dyDescent="0.2">
      <c r="A172" s="19" t="s">
        <v>304</v>
      </c>
      <c r="B172" s="19">
        <v>1</v>
      </c>
      <c r="C172" s="19">
        <v>2</v>
      </c>
      <c r="D172" s="19">
        <v>1</v>
      </c>
      <c r="E172" s="19"/>
      <c r="F172" s="19">
        <v>1</v>
      </c>
      <c r="G172" s="19"/>
      <c r="H172" s="19">
        <v>1</v>
      </c>
      <c r="I172" s="19">
        <v>37.350999999999999</v>
      </c>
      <c r="J172" s="25">
        <f t="shared" si="3"/>
        <v>4.8556348556348556</v>
      </c>
      <c r="K172" s="25"/>
      <c r="L172" s="25"/>
      <c r="M172" s="18"/>
    </row>
    <row r="173" spans="1:15" x14ac:dyDescent="0.2">
      <c r="A173" s="19" t="s">
        <v>305</v>
      </c>
      <c r="B173" s="19">
        <v>1</v>
      </c>
      <c r="C173" s="19">
        <v>2</v>
      </c>
      <c r="D173" s="19">
        <v>1</v>
      </c>
      <c r="E173" s="19"/>
      <c r="F173" s="19">
        <v>1</v>
      </c>
      <c r="G173" s="19"/>
      <c r="H173" s="19"/>
      <c r="I173" s="19">
        <v>32.75</v>
      </c>
      <c r="J173" s="25">
        <f t="shared" si="3"/>
        <v>4.257504257504257</v>
      </c>
      <c r="K173" s="25"/>
      <c r="L173" s="25"/>
      <c r="M173" s="18"/>
    </row>
    <row r="174" spans="1:15" x14ac:dyDescent="0.2">
      <c r="A174" s="19" t="s">
        <v>306</v>
      </c>
      <c r="B174" s="19">
        <v>1</v>
      </c>
      <c r="C174" s="19">
        <v>2</v>
      </c>
      <c r="D174" s="19">
        <v>1</v>
      </c>
      <c r="E174" s="19">
        <v>1</v>
      </c>
      <c r="F174" s="19"/>
      <c r="G174" s="19"/>
      <c r="H174" s="19"/>
      <c r="I174" s="19">
        <v>38.348999999999997</v>
      </c>
      <c r="J174" s="25">
        <f t="shared" si="3"/>
        <v>4.9853749853749845</v>
      </c>
      <c r="K174" s="25"/>
      <c r="L174" s="25"/>
      <c r="M174" s="18"/>
    </row>
    <row r="175" spans="1:15" x14ac:dyDescent="0.2">
      <c r="A175" s="19" t="s">
        <v>307</v>
      </c>
      <c r="B175" s="19">
        <v>1</v>
      </c>
      <c r="C175" s="19">
        <v>2</v>
      </c>
      <c r="D175" s="19">
        <v>1</v>
      </c>
      <c r="E175" s="19"/>
      <c r="F175" s="19">
        <v>1</v>
      </c>
      <c r="G175" s="19"/>
      <c r="H175" s="19">
        <v>1</v>
      </c>
      <c r="I175" s="19">
        <v>32.844999999999999</v>
      </c>
      <c r="J175" s="25">
        <f t="shared" si="3"/>
        <v>4.2698542698542692</v>
      </c>
      <c r="K175" s="25"/>
      <c r="L175" s="25"/>
      <c r="M175" s="18"/>
      <c r="N175" s="18"/>
    </row>
    <row r="176" spans="1:15" x14ac:dyDescent="0.2">
      <c r="A176" s="19" t="s">
        <v>308</v>
      </c>
      <c r="B176" s="19">
        <v>1</v>
      </c>
      <c r="C176" s="19">
        <v>3</v>
      </c>
      <c r="D176" s="19">
        <v>1</v>
      </c>
      <c r="E176" s="19"/>
      <c r="F176" s="19">
        <v>1</v>
      </c>
      <c r="G176" s="19">
        <v>1</v>
      </c>
      <c r="H176" s="19"/>
      <c r="I176" s="19">
        <v>37.088999999999999</v>
      </c>
      <c r="J176" s="25">
        <f t="shared" si="3"/>
        <v>4.8215748215748215</v>
      </c>
      <c r="K176" s="25"/>
      <c r="L176" s="25"/>
      <c r="M176" s="18"/>
      <c r="N176" s="18"/>
    </row>
    <row r="177" spans="1:14" x14ac:dyDescent="0.2">
      <c r="A177" s="19" t="s">
        <v>309</v>
      </c>
      <c r="B177" s="19">
        <v>1</v>
      </c>
      <c r="C177" s="19">
        <v>2</v>
      </c>
      <c r="D177" s="19">
        <v>1</v>
      </c>
      <c r="E177" s="19"/>
      <c r="F177" s="19">
        <v>1</v>
      </c>
      <c r="G177" s="19"/>
      <c r="H177" s="19"/>
      <c r="I177" s="19">
        <v>34.091999999999999</v>
      </c>
      <c r="J177" s="25">
        <f t="shared" si="3"/>
        <v>4.431964431964432</v>
      </c>
      <c r="K177" s="25"/>
      <c r="L177" s="25"/>
      <c r="M177" s="18"/>
      <c r="N177" s="18"/>
    </row>
    <row r="178" spans="1:14" x14ac:dyDescent="0.2">
      <c r="A178" s="19" t="s">
        <v>310</v>
      </c>
      <c r="B178" s="19">
        <v>1</v>
      </c>
      <c r="C178" s="19">
        <v>2</v>
      </c>
      <c r="D178" s="19">
        <v>1</v>
      </c>
      <c r="E178" s="19"/>
      <c r="F178" s="19">
        <v>1</v>
      </c>
      <c r="G178" s="19"/>
      <c r="H178" s="19">
        <v>1</v>
      </c>
      <c r="I178" s="19">
        <v>30.986999999999998</v>
      </c>
      <c r="J178" s="25">
        <f t="shared" si="3"/>
        <v>4.0283140283140275</v>
      </c>
      <c r="K178" s="25"/>
      <c r="L178" s="25"/>
      <c r="M178" s="18"/>
      <c r="N178" s="18"/>
    </row>
    <row r="179" spans="1:14" x14ac:dyDescent="0.2">
      <c r="A179" s="19" t="s">
        <v>311</v>
      </c>
      <c r="B179" s="19">
        <v>1</v>
      </c>
      <c r="C179" s="19">
        <v>2</v>
      </c>
      <c r="D179" s="19">
        <v>1</v>
      </c>
      <c r="E179" s="19"/>
      <c r="F179" s="19">
        <v>1</v>
      </c>
      <c r="G179" s="19"/>
      <c r="H179" s="19"/>
      <c r="I179" s="19">
        <v>31.62</v>
      </c>
      <c r="J179" s="25">
        <f t="shared" si="3"/>
        <v>4.1106041106041102</v>
      </c>
      <c r="K179" s="25"/>
      <c r="L179" s="25"/>
      <c r="M179" s="18"/>
    </row>
    <row r="180" spans="1:14" x14ac:dyDescent="0.2">
      <c r="A180" s="19" t="s">
        <v>176</v>
      </c>
      <c r="B180" s="19">
        <v>1</v>
      </c>
      <c r="C180" s="19">
        <v>2</v>
      </c>
      <c r="D180" s="19">
        <v>1</v>
      </c>
      <c r="E180" s="19"/>
      <c r="F180" s="19">
        <v>1</v>
      </c>
      <c r="G180" s="19">
        <v>1</v>
      </c>
      <c r="H180" s="19"/>
      <c r="I180" s="19">
        <v>35.267000000000003</v>
      </c>
      <c r="J180" s="25">
        <f t="shared" si="3"/>
        <v>4.5847145847145852</v>
      </c>
      <c r="K180" s="25"/>
      <c r="L180" s="25"/>
    </row>
    <row r="181" spans="1:14" x14ac:dyDescent="0.2">
      <c r="A181" s="19" t="s">
        <v>177</v>
      </c>
      <c r="B181" s="19">
        <v>1</v>
      </c>
      <c r="C181" s="19">
        <v>2</v>
      </c>
      <c r="D181" s="19">
        <v>1</v>
      </c>
      <c r="E181" s="19"/>
      <c r="F181" s="19">
        <v>1</v>
      </c>
      <c r="G181" s="19"/>
      <c r="H181" s="19">
        <v>1</v>
      </c>
      <c r="I181" s="19">
        <v>35.04</v>
      </c>
      <c r="J181" s="25">
        <f t="shared" si="3"/>
        <v>4.555204555204555</v>
      </c>
      <c r="K181" s="25"/>
      <c r="L181" s="25"/>
    </row>
    <row r="182" spans="1:14" x14ac:dyDescent="0.2">
      <c r="A182" t="s">
        <v>178</v>
      </c>
      <c r="B182">
        <v>1</v>
      </c>
      <c r="C182">
        <v>1</v>
      </c>
      <c r="D182">
        <v>1</v>
      </c>
      <c r="F182">
        <v>1</v>
      </c>
      <c r="G182">
        <v>1</v>
      </c>
      <c r="I182">
        <v>38.345999999999997</v>
      </c>
      <c r="J182" s="25">
        <f t="shared" si="3"/>
        <v>4.9849849849849841</v>
      </c>
      <c r="K182" s="25"/>
      <c r="L182" s="25"/>
    </row>
    <row r="183" spans="1:14" x14ac:dyDescent="0.2">
      <c r="A183" t="s">
        <v>179</v>
      </c>
      <c r="B183">
        <v>1</v>
      </c>
      <c r="C183">
        <v>2</v>
      </c>
      <c r="D183">
        <v>1</v>
      </c>
      <c r="F183">
        <v>1</v>
      </c>
      <c r="G183">
        <v>1</v>
      </c>
      <c r="I183">
        <v>35.307000000000002</v>
      </c>
      <c r="J183" s="25">
        <f t="shared" si="3"/>
        <v>4.5899145899145903</v>
      </c>
      <c r="K183" s="25"/>
      <c r="L183" s="25"/>
    </row>
    <row r="184" spans="1:14" x14ac:dyDescent="0.2">
      <c r="A184" t="s">
        <v>180</v>
      </c>
      <c r="B184">
        <v>1</v>
      </c>
      <c r="C184">
        <v>1</v>
      </c>
      <c r="D184">
        <v>1</v>
      </c>
      <c r="F184">
        <v>1</v>
      </c>
      <c r="G184">
        <v>1</v>
      </c>
      <c r="I184">
        <v>36.064999999999998</v>
      </c>
      <c r="J184" s="25">
        <f t="shared" si="3"/>
        <v>4.688454688454688</v>
      </c>
      <c r="K184" s="25"/>
      <c r="L184" s="25"/>
    </row>
    <row r="185" spans="1:14" x14ac:dyDescent="0.2">
      <c r="A185" t="s">
        <v>181</v>
      </c>
      <c r="B185">
        <v>1</v>
      </c>
      <c r="C185">
        <v>3</v>
      </c>
      <c r="D185">
        <v>1</v>
      </c>
      <c r="F185">
        <v>1</v>
      </c>
      <c r="H185">
        <v>1</v>
      </c>
      <c r="I185">
        <v>32.335000000000001</v>
      </c>
      <c r="J185" s="25">
        <f t="shared" si="3"/>
        <v>4.2035542035542033</v>
      </c>
      <c r="K185" s="25"/>
      <c r="L185" s="25"/>
    </row>
    <row r="186" spans="1:14" x14ac:dyDescent="0.2">
      <c r="A186" t="s">
        <v>182</v>
      </c>
      <c r="B186">
        <v>1</v>
      </c>
      <c r="C186">
        <v>3</v>
      </c>
      <c r="D186">
        <v>1</v>
      </c>
      <c r="F186">
        <v>1</v>
      </c>
      <c r="G186">
        <v>1</v>
      </c>
      <c r="I186">
        <v>38.03</v>
      </c>
      <c r="J186" s="25">
        <f t="shared" si="3"/>
        <v>4.9439049439049434</v>
      </c>
      <c r="K186" s="25"/>
      <c r="L186" s="25"/>
    </row>
    <row r="187" spans="1:14" x14ac:dyDescent="0.2">
      <c r="A187" t="s">
        <v>183</v>
      </c>
      <c r="B187">
        <v>1</v>
      </c>
      <c r="C187">
        <v>1</v>
      </c>
      <c r="D187">
        <v>1</v>
      </c>
      <c r="F187">
        <v>1</v>
      </c>
      <c r="I187">
        <v>37.771000000000001</v>
      </c>
      <c r="J187" s="25">
        <f t="shared" si="3"/>
        <v>4.9102349102349105</v>
      </c>
      <c r="K187" s="25"/>
      <c r="L187" s="25"/>
    </row>
    <row r="188" spans="1:14" x14ac:dyDescent="0.2">
      <c r="A188" t="s">
        <v>184</v>
      </c>
      <c r="B188">
        <v>1</v>
      </c>
      <c r="C188">
        <v>3</v>
      </c>
      <c r="D188">
        <v>1</v>
      </c>
      <c r="E188">
        <v>1</v>
      </c>
      <c r="I188">
        <v>39.829000000000001</v>
      </c>
      <c r="J188" s="25">
        <f t="shared" si="3"/>
        <v>5.1777751777751773</v>
      </c>
      <c r="K188" s="25"/>
      <c r="L188" s="25"/>
    </row>
    <row r="189" spans="1:14" x14ac:dyDescent="0.2">
      <c r="A189" t="s">
        <v>299</v>
      </c>
      <c r="B189">
        <v>1</v>
      </c>
      <c r="C189">
        <v>2</v>
      </c>
      <c r="D189">
        <v>1</v>
      </c>
      <c r="F189">
        <v>1</v>
      </c>
      <c r="G189">
        <v>1</v>
      </c>
      <c r="I189">
        <v>37.753</v>
      </c>
      <c r="J189" s="25">
        <f t="shared" si="3"/>
        <v>4.9078949078949075</v>
      </c>
      <c r="K189" s="25"/>
      <c r="L189" s="25"/>
    </row>
    <row r="190" spans="1:14" x14ac:dyDescent="0.2">
      <c r="A190" t="s">
        <v>185</v>
      </c>
      <c r="B190">
        <v>1</v>
      </c>
      <c r="C190">
        <v>2</v>
      </c>
      <c r="D190">
        <v>1</v>
      </c>
      <c r="F190">
        <v>1</v>
      </c>
      <c r="G190">
        <v>1</v>
      </c>
      <c r="I190">
        <v>32.258000000000003</v>
      </c>
      <c r="J190" s="25">
        <f t="shared" si="3"/>
        <v>4.1935441935441933</v>
      </c>
      <c r="K190" s="25"/>
      <c r="L190" s="25"/>
    </row>
    <row r="191" spans="1:14" x14ac:dyDescent="0.2">
      <c r="A191" t="s">
        <v>186</v>
      </c>
      <c r="B191">
        <v>1</v>
      </c>
      <c r="C191">
        <v>2</v>
      </c>
      <c r="D191">
        <v>2</v>
      </c>
      <c r="F191">
        <v>1</v>
      </c>
      <c r="G191">
        <v>1</v>
      </c>
      <c r="I191">
        <v>29.001999999999999</v>
      </c>
      <c r="J191" s="25">
        <f t="shared" si="3"/>
        <v>3.77026377026377</v>
      </c>
      <c r="K191" s="25"/>
      <c r="L191" s="25"/>
    </row>
    <row r="192" spans="1:14" x14ac:dyDescent="0.2">
      <c r="A192" t="s">
        <v>187</v>
      </c>
      <c r="B192">
        <v>1</v>
      </c>
      <c r="C192">
        <v>2</v>
      </c>
      <c r="D192">
        <v>1</v>
      </c>
      <c r="F192">
        <v>1</v>
      </c>
      <c r="G192">
        <v>1</v>
      </c>
      <c r="I192">
        <v>23.271000000000001</v>
      </c>
      <c r="J192" s="25">
        <f t="shared" si="3"/>
        <v>3.0252330252330251</v>
      </c>
      <c r="K192" s="25"/>
      <c r="L192" s="25"/>
    </row>
    <row r="193" spans="1:17" x14ac:dyDescent="0.2">
      <c r="A193" t="s">
        <v>188</v>
      </c>
      <c r="B193">
        <v>1</v>
      </c>
      <c r="C193">
        <v>3</v>
      </c>
      <c r="D193">
        <v>1</v>
      </c>
      <c r="F193">
        <v>1</v>
      </c>
      <c r="G193">
        <v>1</v>
      </c>
      <c r="I193">
        <v>37.911999999999999</v>
      </c>
      <c r="J193" s="25">
        <f t="shared" si="3"/>
        <v>4.9285649285649278</v>
      </c>
      <c r="K193" s="25"/>
      <c r="L193" s="25"/>
    </row>
    <row r="194" spans="1:17" x14ac:dyDescent="0.2">
      <c r="A194" t="s">
        <v>189</v>
      </c>
      <c r="B194">
        <v>1</v>
      </c>
      <c r="C194">
        <v>2</v>
      </c>
      <c r="D194">
        <v>2</v>
      </c>
      <c r="E194">
        <v>1</v>
      </c>
      <c r="I194">
        <v>37.454000000000001</v>
      </c>
      <c r="J194" s="25">
        <f t="shared" si="3"/>
        <v>4.8690248690248685</v>
      </c>
      <c r="K194" s="25"/>
      <c r="L194" s="25"/>
    </row>
    <row r="195" spans="1:17" x14ac:dyDescent="0.2">
      <c r="A195" t="s">
        <v>190</v>
      </c>
      <c r="B195">
        <v>1</v>
      </c>
      <c r="C195">
        <v>2</v>
      </c>
      <c r="D195">
        <v>1</v>
      </c>
      <c r="F195">
        <v>1</v>
      </c>
      <c r="H195">
        <v>1</v>
      </c>
      <c r="I195">
        <v>39.090000000000003</v>
      </c>
      <c r="J195" s="25">
        <f t="shared" si="3"/>
        <v>5.0817050817050822</v>
      </c>
      <c r="K195" s="25"/>
      <c r="L195" s="25"/>
    </row>
    <row r="196" spans="1:17" x14ac:dyDescent="0.2">
      <c r="A196" t="s">
        <v>191</v>
      </c>
      <c r="B196">
        <v>1</v>
      </c>
      <c r="C196">
        <v>3</v>
      </c>
      <c r="D196">
        <v>1</v>
      </c>
      <c r="F196">
        <v>1</v>
      </c>
      <c r="G196">
        <v>1</v>
      </c>
      <c r="I196">
        <v>34.436999999999998</v>
      </c>
      <c r="J196" s="25">
        <f t="shared" si="3"/>
        <v>4.476814476814476</v>
      </c>
      <c r="K196" s="25"/>
      <c r="L196" s="25"/>
    </row>
    <row r="197" spans="1:17" x14ac:dyDescent="0.2">
      <c r="A197" t="s">
        <v>192</v>
      </c>
      <c r="B197">
        <v>1</v>
      </c>
      <c r="C197">
        <v>2</v>
      </c>
      <c r="D197">
        <v>1</v>
      </c>
      <c r="F197">
        <v>1</v>
      </c>
      <c r="G197">
        <v>1</v>
      </c>
      <c r="I197">
        <v>34.987000000000002</v>
      </c>
      <c r="J197" s="25">
        <f t="shared" ref="J197:J261" si="4">I197/7.6923</f>
        <v>4.548314548314548</v>
      </c>
      <c r="K197" s="25"/>
      <c r="L197" s="25"/>
    </row>
    <row r="198" spans="1:17" x14ac:dyDescent="0.2">
      <c r="A198" t="s">
        <v>193</v>
      </c>
      <c r="B198">
        <v>1</v>
      </c>
      <c r="C198">
        <v>2</v>
      </c>
      <c r="D198">
        <v>1</v>
      </c>
      <c r="E198">
        <v>1</v>
      </c>
      <c r="I198">
        <v>32.084000000000003</v>
      </c>
      <c r="J198" s="25">
        <f t="shared" si="4"/>
        <v>4.1709241709241711</v>
      </c>
      <c r="K198" s="25"/>
      <c r="L198" s="25"/>
    </row>
    <row r="199" spans="1:17" x14ac:dyDescent="0.2">
      <c r="A199" t="s">
        <v>194</v>
      </c>
      <c r="B199">
        <v>1</v>
      </c>
      <c r="C199">
        <v>2</v>
      </c>
      <c r="D199">
        <v>1</v>
      </c>
      <c r="F199">
        <v>1</v>
      </c>
      <c r="G199">
        <v>1</v>
      </c>
      <c r="I199">
        <v>33.078000000000003</v>
      </c>
      <c r="J199" s="25">
        <f t="shared" si="4"/>
        <v>4.3001443001443</v>
      </c>
      <c r="K199" s="25"/>
      <c r="L199" s="25"/>
    </row>
    <row r="200" spans="1:17" x14ac:dyDescent="0.2">
      <c r="A200" t="s">
        <v>195</v>
      </c>
      <c r="B200">
        <v>1</v>
      </c>
      <c r="C200">
        <v>2</v>
      </c>
      <c r="D200">
        <v>1</v>
      </c>
      <c r="F200">
        <v>1</v>
      </c>
      <c r="G200">
        <v>1</v>
      </c>
      <c r="I200">
        <v>39.142000000000003</v>
      </c>
      <c r="J200" s="25">
        <f t="shared" si="4"/>
        <v>5.0884650884650888</v>
      </c>
      <c r="K200" s="25"/>
      <c r="L200" s="25"/>
    </row>
    <row r="201" spans="1:17" x14ac:dyDescent="0.2">
      <c r="A201" t="s">
        <v>196</v>
      </c>
      <c r="B201">
        <v>1</v>
      </c>
      <c r="C201">
        <v>2</v>
      </c>
      <c r="D201">
        <v>1</v>
      </c>
      <c r="F201">
        <v>1</v>
      </c>
      <c r="G201">
        <v>1</v>
      </c>
      <c r="I201">
        <v>32.865000000000002</v>
      </c>
      <c r="J201" s="25">
        <f t="shared" si="4"/>
        <v>4.2724542724542722</v>
      </c>
      <c r="K201" s="25"/>
      <c r="L201" s="25"/>
    </row>
    <row r="202" spans="1:17" x14ac:dyDescent="0.2">
      <c r="A202" t="s">
        <v>197</v>
      </c>
      <c r="B202">
        <v>1</v>
      </c>
      <c r="C202">
        <v>1</v>
      </c>
      <c r="D202">
        <v>1</v>
      </c>
      <c r="F202">
        <v>1</v>
      </c>
      <c r="I202">
        <v>32.865000000000002</v>
      </c>
      <c r="J202" s="25">
        <f t="shared" si="4"/>
        <v>4.2724542724542722</v>
      </c>
      <c r="K202" s="25"/>
      <c r="L202" s="25"/>
    </row>
    <row r="203" spans="1:17" x14ac:dyDescent="0.2">
      <c r="A203" t="s">
        <v>198</v>
      </c>
      <c r="B203">
        <v>1</v>
      </c>
      <c r="C203">
        <v>2</v>
      </c>
      <c r="D203">
        <v>1</v>
      </c>
      <c r="F203">
        <v>1</v>
      </c>
      <c r="H203">
        <v>1</v>
      </c>
      <c r="I203">
        <v>33.783000000000001</v>
      </c>
      <c r="J203" s="25">
        <f t="shared" si="4"/>
        <v>4.3917943917943916</v>
      </c>
      <c r="K203" s="25"/>
      <c r="L203" s="25"/>
    </row>
    <row r="204" spans="1:17" x14ac:dyDescent="0.2">
      <c r="A204" t="s">
        <v>199</v>
      </c>
      <c r="B204">
        <v>1</v>
      </c>
      <c r="C204">
        <v>2</v>
      </c>
      <c r="D204">
        <v>1</v>
      </c>
      <c r="F204">
        <v>1</v>
      </c>
      <c r="G204">
        <v>1</v>
      </c>
      <c r="I204">
        <v>37.600999999999999</v>
      </c>
      <c r="J204" s="25">
        <f t="shared" si="4"/>
        <v>4.8881348881348874</v>
      </c>
      <c r="K204" s="25"/>
      <c r="L204" s="25"/>
      <c r="N204" s="18"/>
      <c r="O204" s="18"/>
    </row>
    <row r="205" spans="1:17" x14ac:dyDescent="0.2">
      <c r="A205" s="19" t="s">
        <v>300</v>
      </c>
      <c r="B205" s="19">
        <v>1</v>
      </c>
      <c r="C205" s="19">
        <v>2</v>
      </c>
      <c r="D205" s="19">
        <v>1</v>
      </c>
      <c r="E205" s="19">
        <v>1</v>
      </c>
      <c r="F205" s="19"/>
      <c r="G205" s="19"/>
      <c r="H205" s="19"/>
      <c r="I205" s="19">
        <v>41.715000000000003</v>
      </c>
      <c r="J205" s="25">
        <f t="shared" si="4"/>
        <v>5.4229554229554235</v>
      </c>
      <c r="K205" s="25"/>
      <c r="L205" s="25"/>
      <c r="M205" s="18"/>
      <c r="N205" s="18"/>
      <c r="O205" s="18"/>
      <c r="P205" s="18"/>
      <c r="Q205" s="18"/>
    </row>
    <row r="206" spans="1:17" x14ac:dyDescent="0.2">
      <c r="A206" s="19" t="s">
        <v>301</v>
      </c>
      <c r="B206" s="19">
        <v>1</v>
      </c>
      <c r="C206" s="19">
        <v>2</v>
      </c>
      <c r="D206" s="19">
        <v>1</v>
      </c>
      <c r="E206" s="19"/>
      <c r="F206" s="19">
        <v>1</v>
      </c>
      <c r="G206" s="19"/>
      <c r="H206" s="19"/>
      <c r="I206" s="19">
        <v>37.317999999999998</v>
      </c>
      <c r="J206" s="25">
        <f t="shared" si="4"/>
        <v>4.8513448513448507</v>
      </c>
      <c r="K206" s="25"/>
      <c r="L206" s="25"/>
      <c r="M206" s="18"/>
      <c r="N206" s="18"/>
      <c r="O206" s="18"/>
      <c r="P206" s="18"/>
      <c r="Q206" s="18"/>
    </row>
    <row r="207" spans="1:17" x14ac:dyDescent="0.2">
      <c r="A207" s="19" t="s">
        <v>302</v>
      </c>
      <c r="B207" s="19">
        <v>1</v>
      </c>
      <c r="C207" s="19">
        <v>2</v>
      </c>
      <c r="D207" s="19">
        <v>1</v>
      </c>
      <c r="E207" s="19"/>
      <c r="F207" s="19">
        <v>1</v>
      </c>
      <c r="G207" s="19">
        <v>1</v>
      </c>
      <c r="H207" s="19"/>
      <c r="I207" s="19">
        <v>37.335000000000001</v>
      </c>
      <c r="J207" s="25">
        <f t="shared" si="4"/>
        <v>4.8535548535548534</v>
      </c>
      <c r="K207" s="25"/>
      <c r="L207" s="25"/>
      <c r="M207" s="18"/>
      <c r="N207" s="18"/>
      <c r="O207" s="18"/>
      <c r="P207" s="18"/>
      <c r="Q207" s="18"/>
    </row>
    <row r="208" spans="1:17" x14ac:dyDescent="0.2">
      <c r="A208" s="19" t="s">
        <v>303</v>
      </c>
      <c r="B208" s="19">
        <v>1</v>
      </c>
      <c r="C208" s="19">
        <v>2</v>
      </c>
      <c r="D208" s="19">
        <v>1</v>
      </c>
      <c r="E208" s="19">
        <v>1</v>
      </c>
      <c r="F208" s="19"/>
      <c r="G208" s="19"/>
      <c r="H208" s="19"/>
      <c r="I208" s="19">
        <v>32.667999999999999</v>
      </c>
      <c r="J208" s="25">
        <f t="shared" si="4"/>
        <v>4.2468442468442467</v>
      </c>
      <c r="K208" s="25"/>
      <c r="L208" s="25"/>
      <c r="M208" s="18"/>
      <c r="P208" s="18"/>
      <c r="Q208" s="18"/>
    </row>
    <row r="209" spans="1:15" x14ac:dyDescent="0.2">
      <c r="A209" s="12" t="s">
        <v>282</v>
      </c>
      <c r="B209">
        <f>SUM(B172:B208)</f>
        <v>37</v>
      </c>
      <c r="J209" s="25"/>
      <c r="K209" s="25"/>
      <c r="L209" s="25"/>
      <c r="N209" s="18"/>
      <c r="O209" s="18"/>
    </row>
    <row r="210" spans="1:15" s="18" customFormat="1" x14ac:dyDescent="0.2">
      <c r="A210" s="12" t="s">
        <v>283</v>
      </c>
      <c r="B210"/>
      <c r="C210"/>
      <c r="D210"/>
      <c r="E210">
        <f>SUM(E172:E208)</f>
        <v>6</v>
      </c>
      <c r="F210"/>
      <c r="G210"/>
      <c r="H210"/>
      <c r="J210" s="25"/>
      <c r="K210" s="25"/>
      <c r="L210" s="25"/>
      <c r="N210"/>
      <c r="O210"/>
    </row>
    <row r="211" spans="1:15" x14ac:dyDescent="0.2">
      <c r="A211" s="12" t="s">
        <v>284</v>
      </c>
      <c r="F211">
        <f>SUM(F172:F208)</f>
        <v>31</v>
      </c>
      <c r="J211" s="25"/>
      <c r="K211" s="25"/>
      <c r="L211" s="25"/>
    </row>
    <row r="212" spans="1:15" x14ac:dyDescent="0.2">
      <c r="A212" s="12" t="s">
        <v>291</v>
      </c>
      <c r="G212">
        <f>SUM(G172:G208)</f>
        <v>18</v>
      </c>
      <c r="J212" s="25"/>
      <c r="K212" s="25"/>
      <c r="L212" s="25"/>
    </row>
    <row r="213" spans="1:15" x14ac:dyDescent="0.2">
      <c r="A213" s="12" t="s">
        <v>292</v>
      </c>
      <c r="H213">
        <f>SUM(H172:H208)</f>
        <v>7</v>
      </c>
      <c r="J213" s="25"/>
      <c r="K213" s="25"/>
      <c r="L213" s="25"/>
    </row>
    <row r="214" spans="1:15" x14ac:dyDescent="0.2">
      <c r="J214" s="25"/>
      <c r="K214" s="25"/>
      <c r="L214" s="25"/>
    </row>
    <row r="215" spans="1:15" x14ac:dyDescent="0.2">
      <c r="J215" s="25"/>
      <c r="K215" s="25"/>
      <c r="L215" s="25"/>
    </row>
    <row r="216" spans="1:15" x14ac:dyDescent="0.2">
      <c r="A216" s="26">
        <v>191</v>
      </c>
      <c r="J216" s="25"/>
      <c r="K216" s="25"/>
      <c r="L216" s="25"/>
      <c r="M216" s="13"/>
    </row>
    <row r="217" spans="1:15" x14ac:dyDescent="0.2">
      <c r="A217" s="19" t="s">
        <v>200</v>
      </c>
      <c r="B217" s="19">
        <v>1</v>
      </c>
      <c r="C217" s="19">
        <v>1</v>
      </c>
      <c r="D217" s="19">
        <v>1</v>
      </c>
      <c r="E217" s="19"/>
      <c r="F217" s="19">
        <v>1</v>
      </c>
      <c r="G217" s="19"/>
      <c r="H217" s="19">
        <v>1</v>
      </c>
      <c r="I217">
        <v>35.822000000000003</v>
      </c>
      <c r="J217" s="25">
        <f t="shared" si="4"/>
        <v>4.6568646568646566</v>
      </c>
      <c r="K217" s="25"/>
      <c r="L217" s="25"/>
    </row>
    <row r="218" spans="1:15" x14ac:dyDescent="0.2">
      <c r="A218" s="19" t="s">
        <v>201</v>
      </c>
      <c r="B218" s="19">
        <v>1</v>
      </c>
      <c r="C218" s="19">
        <v>1</v>
      </c>
      <c r="D218" s="19">
        <v>1</v>
      </c>
      <c r="E218" s="19">
        <v>1</v>
      </c>
      <c r="F218" s="19"/>
      <c r="G218" s="19"/>
      <c r="H218" s="19"/>
      <c r="I218">
        <v>28.9</v>
      </c>
      <c r="J218" s="25">
        <f t="shared" si="4"/>
        <v>3.7570037570037567</v>
      </c>
      <c r="K218" s="25"/>
      <c r="L218" s="25"/>
    </row>
    <row r="219" spans="1:15" x14ac:dyDescent="0.2">
      <c r="A219" s="19" t="s">
        <v>202</v>
      </c>
      <c r="B219" s="19">
        <v>1</v>
      </c>
      <c r="C219" s="19">
        <v>1</v>
      </c>
      <c r="D219" s="19">
        <v>1</v>
      </c>
      <c r="E219" s="19"/>
      <c r="F219" s="19">
        <v>1</v>
      </c>
      <c r="G219" s="19"/>
      <c r="H219" s="19"/>
      <c r="I219" s="19">
        <v>32.061999999999998</v>
      </c>
      <c r="J219" s="25">
        <f t="shared" si="4"/>
        <v>4.1680641680641672</v>
      </c>
      <c r="K219" s="25"/>
      <c r="L219" s="25"/>
    </row>
    <row r="220" spans="1:15" x14ac:dyDescent="0.2">
      <c r="A220" s="19" t="s">
        <v>203</v>
      </c>
      <c r="B220" s="19">
        <v>1</v>
      </c>
      <c r="C220" s="19">
        <v>3</v>
      </c>
      <c r="D220" s="19">
        <v>1</v>
      </c>
      <c r="E220" s="19">
        <v>1</v>
      </c>
      <c r="F220" s="19"/>
      <c r="G220" s="19"/>
      <c r="H220" s="19"/>
      <c r="I220" s="19">
        <v>36.773000000000003</v>
      </c>
      <c r="J220" s="25">
        <f t="shared" si="4"/>
        <v>4.7804947804947808</v>
      </c>
      <c r="K220" s="25"/>
      <c r="L220" s="25"/>
    </row>
    <row r="221" spans="1:15" x14ac:dyDescent="0.2">
      <c r="A221" s="19" t="s">
        <v>204</v>
      </c>
      <c r="B221" s="19">
        <v>1</v>
      </c>
      <c r="C221" s="19">
        <v>1</v>
      </c>
      <c r="D221" s="19">
        <v>1</v>
      </c>
      <c r="E221" s="19">
        <v>1</v>
      </c>
      <c r="F221" s="19"/>
      <c r="G221" s="19"/>
      <c r="H221" s="19"/>
      <c r="I221" s="19">
        <v>31.370999999999999</v>
      </c>
      <c r="J221" s="25">
        <f t="shared" si="4"/>
        <v>4.078234078234078</v>
      </c>
      <c r="K221" s="25"/>
      <c r="L221" s="25"/>
    </row>
    <row r="222" spans="1:15" x14ac:dyDescent="0.2">
      <c r="A222" s="19" t="s">
        <v>205</v>
      </c>
      <c r="B222" s="19">
        <v>1</v>
      </c>
      <c r="C222" s="19">
        <v>1</v>
      </c>
      <c r="D222" s="19">
        <v>1</v>
      </c>
      <c r="E222" s="19">
        <v>1</v>
      </c>
      <c r="F222" s="19"/>
      <c r="G222" s="19"/>
      <c r="H222" s="19"/>
      <c r="I222" s="19">
        <v>33.475000000000001</v>
      </c>
      <c r="J222" s="25">
        <f t="shared" si="4"/>
        <v>4.3517543517543515</v>
      </c>
      <c r="K222" s="25"/>
      <c r="L222" s="25"/>
    </row>
    <row r="223" spans="1:15" x14ac:dyDescent="0.2">
      <c r="A223" s="19" t="s">
        <v>206</v>
      </c>
      <c r="B223" s="19">
        <v>1</v>
      </c>
      <c r="C223" s="19">
        <v>1</v>
      </c>
      <c r="D223" s="19">
        <v>1</v>
      </c>
      <c r="E223" s="19"/>
      <c r="F223" s="19">
        <v>1</v>
      </c>
      <c r="G223" s="19"/>
      <c r="H223" s="19"/>
      <c r="I223" s="19">
        <v>41.468000000000004</v>
      </c>
      <c r="J223" s="25">
        <f t="shared" si="4"/>
        <v>5.3908453908453913</v>
      </c>
      <c r="K223" s="25"/>
      <c r="L223" s="25"/>
    </row>
    <row r="224" spans="1:15" x14ac:dyDescent="0.2">
      <c r="A224" s="19" t="s">
        <v>207</v>
      </c>
      <c r="B224" s="19">
        <v>1</v>
      </c>
      <c r="C224" s="19">
        <v>2</v>
      </c>
      <c r="D224" s="19">
        <v>1</v>
      </c>
      <c r="E224" s="19">
        <v>1</v>
      </c>
      <c r="F224" s="19"/>
      <c r="G224" s="19"/>
      <c r="H224" s="19"/>
      <c r="I224" s="19">
        <v>38.195</v>
      </c>
      <c r="J224" s="25">
        <f t="shared" si="4"/>
        <v>4.9653549653549653</v>
      </c>
      <c r="K224" s="25"/>
      <c r="L224" s="25"/>
    </row>
    <row r="225" spans="1:19" x14ac:dyDescent="0.2">
      <c r="A225" s="19" t="s">
        <v>208</v>
      </c>
      <c r="B225" s="19">
        <v>1</v>
      </c>
      <c r="C225" s="19">
        <v>2</v>
      </c>
      <c r="D225" s="19">
        <v>1</v>
      </c>
      <c r="E225" s="19">
        <v>1</v>
      </c>
      <c r="F225" s="19"/>
      <c r="G225" s="19"/>
      <c r="H225" s="19"/>
      <c r="I225" s="19">
        <v>40.112000000000002</v>
      </c>
      <c r="J225" s="25">
        <f t="shared" si="4"/>
        <v>5.2145652145652148</v>
      </c>
      <c r="K225" s="25"/>
      <c r="L225" s="25"/>
    </row>
    <row r="226" spans="1:19" x14ac:dyDescent="0.2">
      <c r="A226" s="19" t="s">
        <v>209</v>
      </c>
      <c r="B226" s="19">
        <v>1</v>
      </c>
      <c r="C226" s="19">
        <v>1</v>
      </c>
      <c r="D226" s="19">
        <v>1</v>
      </c>
      <c r="E226" s="19"/>
      <c r="F226" s="19">
        <v>1</v>
      </c>
      <c r="G226" s="19"/>
      <c r="H226" s="19"/>
      <c r="I226" s="19">
        <v>35.372999999999998</v>
      </c>
      <c r="J226" s="25">
        <f t="shared" si="4"/>
        <v>4.5984945984945975</v>
      </c>
      <c r="K226" s="25"/>
      <c r="L226" s="25"/>
    </row>
    <row r="227" spans="1:19" x14ac:dyDescent="0.2">
      <c r="A227" s="19" t="s">
        <v>210</v>
      </c>
      <c r="B227" s="19">
        <v>1</v>
      </c>
      <c r="C227" s="19">
        <v>2</v>
      </c>
      <c r="D227" s="19">
        <v>1</v>
      </c>
      <c r="E227" s="19"/>
      <c r="F227" s="19">
        <v>1</v>
      </c>
      <c r="G227" s="19">
        <v>1</v>
      </c>
      <c r="H227" s="19"/>
      <c r="I227" s="19">
        <v>26.617999999999999</v>
      </c>
      <c r="J227" s="25">
        <f t="shared" si="4"/>
        <v>3.4603434603434602</v>
      </c>
      <c r="K227" s="25"/>
      <c r="L227" s="25"/>
    </row>
    <row r="228" spans="1:19" ht="12" customHeight="1" x14ac:dyDescent="0.2">
      <c r="A228" s="19" t="s">
        <v>312</v>
      </c>
      <c r="B228" s="19">
        <v>1</v>
      </c>
      <c r="C228" s="19">
        <v>2</v>
      </c>
      <c r="D228" s="19">
        <v>1</v>
      </c>
      <c r="E228" s="19"/>
      <c r="F228" s="19">
        <v>1</v>
      </c>
      <c r="G228" s="19">
        <v>1</v>
      </c>
      <c r="H228" s="19"/>
      <c r="I228" s="19">
        <v>31.844000000000001</v>
      </c>
      <c r="J228" s="25">
        <f t="shared" si="4"/>
        <v>4.13972413972414</v>
      </c>
      <c r="K228" s="25"/>
      <c r="L228" s="25"/>
      <c r="M228" s="18"/>
      <c r="N228" s="18"/>
      <c r="O228" s="18"/>
      <c r="P228" s="18"/>
    </row>
    <row r="229" spans="1:19" ht="12" customHeight="1" x14ac:dyDescent="0.2">
      <c r="A229" s="19" t="s">
        <v>211</v>
      </c>
      <c r="B229" s="19">
        <v>1</v>
      </c>
      <c r="C229" s="19">
        <v>1</v>
      </c>
      <c r="D229" s="19">
        <v>1</v>
      </c>
      <c r="E229" s="19">
        <v>1</v>
      </c>
      <c r="F229" s="19"/>
      <c r="G229" s="19"/>
      <c r="H229" s="19"/>
      <c r="I229" s="19">
        <v>32.164999999999999</v>
      </c>
      <c r="J229" s="25">
        <f t="shared" si="4"/>
        <v>4.181454181454181</v>
      </c>
      <c r="K229" s="25"/>
      <c r="L229" s="25"/>
      <c r="M229" s="18"/>
      <c r="N229" s="18"/>
      <c r="O229" s="18"/>
      <c r="P229" s="18"/>
      <c r="Q229" s="20"/>
      <c r="R229" s="20"/>
      <c r="S229" s="20"/>
    </row>
    <row r="230" spans="1:19" x14ac:dyDescent="0.2">
      <c r="A230" s="19" t="s">
        <v>212</v>
      </c>
      <c r="B230" s="19">
        <v>1</v>
      </c>
      <c r="C230" s="19">
        <v>1</v>
      </c>
      <c r="D230" s="19">
        <v>1</v>
      </c>
      <c r="E230" s="19"/>
      <c r="F230" s="19">
        <v>1</v>
      </c>
      <c r="G230" s="19">
        <v>1</v>
      </c>
      <c r="H230" s="19"/>
      <c r="I230" s="19">
        <v>34.926000000000002</v>
      </c>
      <c r="J230" s="25">
        <f t="shared" si="4"/>
        <v>4.5403845403845402</v>
      </c>
      <c r="K230" s="25"/>
      <c r="L230" s="25"/>
      <c r="M230" s="18"/>
      <c r="N230" s="18"/>
      <c r="O230" s="18"/>
      <c r="P230" s="18"/>
    </row>
    <row r="231" spans="1:19" x14ac:dyDescent="0.2">
      <c r="A231" s="19" t="s">
        <v>213</v>
      </c>
      <c r="B231" s="19">
        <v>1</v>
      </c>
      <c r="C231" s="19">
        <v>2</v>
      </c>
      <c r="D231" s="19">
        <v>1</v>
      </c>
      <c r="E231" s="19"/>
      <c r="F231" s="19">
        <v>1</v>
      </c>
      <c r="G231" s="19"/>
      <c r="H231" s="19"/>
      <c r="I231" s="19">
        <v>33.237000000000002</v>
      </c>
      <c r="J231" s="25">
        <f t="shared" si="4"/>
        <v>4.3208143208143213</v>
      </c>
      <c r="K231" s="25"/>
      <c r="L231" s="25"/>
      <c r="M231" s="18"/>
      <c r="N231" s="18"/>
      <c r="O231" s="18"/>
      <c r="P231" s="18"/>
    </row>
    <row r="232" spans="1:19" x14ac:dyDescent="0.2">
      <c r="A232" s="19" t="s">
        <v>214</v>
      </c>
      <c r="B232" s="19">
        <v>1</v>
      </c>
      <c r="C232" s="19">
        <v>1</v>
      </c>
      <c r="D232" s="19">
        <v>1</v>
      </c>
      <c r="E232" s="19"/>
      <c r="F232" s="19">
        <v>1</v>
      </c>
      <c r="G232" s="19">
        <v>1</v>
      </c>
      <c r="H232" s="19"/>
      <c r="I232" s="19">
        <v>35.923999999999999</v>
      </c>
      <c r="J232" s="25">
        <f t="shared" si="4"/>
        <v>4.6701246701246699</v>
      </c>
      <c r="K232" s="25"/>
      <c r="L232" s="25"/>
      <c r="M232" s="18"/>
      <c r="N232" s="18"/>
      <c r="O232" s="18"/>
      <c r="P232" s="18"/>
    </row>
    <row r="233" spans="1:19" x14ac:dyDescent="0.2">
      <c r="A233" s="19" t="s">
        <v>215</v>
      </c>
      <c r="B233" s="19">
        <v>1</v>
      </c>
      <c r="C233" s="19">
        <v>1</v>
      </c>
      <c r="D233" s="19">
        <v>1</v>
      </c>
      <c r="E233" s="19">
        <v>1</v>
      </c>
      <c r="F233" s="19"/>
      <c r="G233" s="19"/>
      <c r="H233" s="19"/>
      <c r="I233" s="19">
        <v>29.234999999999999</v>
      </c>
      <c r="J233" s="25">
        <f t="shared" si="4"/>
        <v>3.8005538005538004</v>
      </c>
      <c r="K233" s="25"/>
      <c r="L233" s="25"/>
      <c r="M233" s="18"/>
      <c r="N233" s="18"/>
      <c r="O233" s="18"/>
      <c r="P233" s="18"/>
    </row>
    <row r="234" spans="1:19" x14ac:dyDescent="0.2">
      <c r="A234" s="19" t="s">
        <v>216</v>
      </c>
      <c r="B234" s="19">
        <v>1</v>
      </c>
      <c r="C234" s="19">
        <v>1</v>
      </c>
      <c r="D234" s="19">
        <v>1</v>
      </c>
      <c r="E234" s="19"/>
      <c r="F234" s="19">
        <v>1</v>
      </c>
      <c r="G234" s="19">
        <v>1</v>
      </c>
      <c r="H234" s="19"/>
      <c r="I234" s="19">
        <v>33.530999999999999</v>
      </c>
      <c r="J234" s="25">
        <f t="shared" si="4"/>
        <v>4.359034359034359</v>
      </c>
      <c r="K234" s="25"/>
      <c r="L234" s="25"/>
      <c r="M234" s="18"/>
      <c r="N234" s="18"/>
      <c r="O234" s="18"/>
      <c r="P234" s="18"/>
    </row>
    <row r="235" spans="1:19" x14ac:dyDescent="0.2">
      <c r="A235" s="19" t="s">
        <v>217</v>
      </c>
      <c r="B235" s="19">
        <v>1</v>
      </c>
      <c r="C235" s="19">
        <v>1</v>
      </c>
      <c r="D235" s="19">
        <v>1</v>
      </c>
      <c r="E235" s="19"/>
      <c r="F235" s="19">
        <v>1</v>
      </c>
      <c r="G235" s="19">
        <v>1</v>
      </c>
      <c r="H235" s="19"/>
      <c r="I235" s="19">
        <v>33.095999999999997</v>
      </c>
      <c r="J235" s="25">
        <f t="shared" si="4"/>
        <v>4.3024843024843022</v>
      </c>
      <c r="K235" s="25"/>
      <c r="L235" s="25"/>
      <c r="M235" s="18"/>
      <c r="N235" s="18"/>
      <c r="O235" s="18"/>
      <c r="P235" s="18"/>
    </row>
    <row r="236" spans="1:19" x14ac:dyDescent="0.2">
      <c r="A236" s="19" t="s">
        <v>313</v>
      </c>
      <c r="B236" s="19">
        <v>1</v>
      </c>
      <c r="C236" s="19">
        <v>2</v>
      </c>
      <c r="D236" s="19">
        <v>1</v>
      </c>
      <c r="E236" s="19"/>
      <c r="F236" s="19">
        <v>1</v>
      </c>
      <c r="G236" s="19"/>
      <c r="H236" s="19">
        <v>1</v>
      </c>
      <c r="I236" s="19">
        <v>33.682000000000002</v>
      </c>
      <c r="J236" s="25">
        <f t="shared" si="4"/>
        <v>4.3786643786643786</v>
      </c>
      <c r="K236" s="25"/>
      <c r="L236" s="25"/>
      <c r="M236" s="18"/>
      <c r="N236" s="18"/>
      <c r="O236" s="18"/>
      <c r="P236" s="18"/>
    </row>
    <row r="237" spans="1:19" x14ac:dyDescent="0.2">
      <c r="A237" s="19" t="s">
        <v>218</v>
      </c>
      <c r="B237" s="19">
        <v>1</v>
      </c>
      <c r="C237" s="19">
        <v>2</v>
      </c>
      <c r="D237" s="19">
        <v>1</v>
      </c>
      <c r="E237" s="19"/>
      <c r="F237" s="19">
        <v>1</v>
      </c>
      <c r="G237" s="19"/>
      <c r="H237" s="19"/>
      <c r="I237" s="19">
        <v>32.335000000000001</v>
      </c>
      <c r="J237" s="25">
        <f t="shared" si="4"/>
        <v>4.2035542035542033</v>
      </c>
      <c r="K237" s="25"/>
      <c r="L237" s="25"/>
      <c r="M237" s="18"/>
      <c r="N237" s="18"/>
      <c r="O237" s="18"/>
      <c r="P237" s="18"/>
    </row>
    <row r="238" spans="1:19" x14ac:dyDescent="0.2">
      <c r="A238" s="19" t="s">
        <v>219</v>
      </c>
      <c r="B238" s="19">
        <v>1</v>
      </c>
      <c r="C238" s="19">
        <v>2</v>
      </c>
      <c r="D238" s="19">
        <v>1</v>
      </c>
      <c r="E238" s="19"/>
      <c r="F238" s="19">
        <v>1</v>
      </c>
      <c r="G238" s="19"/>
      <c r="H238" s="19">
        <v>1</v>
      </c>
      <c r="I238" s="19">
        <v>30.934999999999999</v>
      </c>
      <c r="J238" s="25">
        <f t="shared" si="4"/>
        <v>4.0215540215540209</v>
      </c>
      <c r="K238" s="25"/>
      <c r="L238" s="25"/>
      <c r="M238" s="18"/>
      <c r="N238" s="18"/>
      <c r="O238" s="18"/>
      <c r="P238" s="18"/>
    </row>
    <row r="239" spans="1:19" x14ac:dyDescent="0.2">
      <c r="A239" s="19" t="s">
        <v>220</v>
      </c>
      <c r="B239" s="19">
        <v>1</v>
      </c>
      <c r="C239" s="19">
        <v>1</v>
      </c>
      <c r="D239" s="19">
        <v>1</v>
      </c>
      <c r="E239" s="19"/>
      <c r="F239" s="19">
        <v>1</v>
      </c>
      <c r="G239" s="19">
        <v>1</v>
      </c>
      <c r="H239" s="19"/>
      <c r="I239" s="19">
        <v>34.962000000000003</v>
      </c>
      <c r="J239" s="25">
        <f t="shared" si="4"/>
        <v>4.5450645450645455</v>
      </c>
      <c r="K239" s="25"/>
      <c r="L239" s="25"/>
      <c r="M239" s="18"/>
      <c r="N239" s="18"/>
      <c r="O239" s="18"/>
      <c r="P239" s="18"/>
    </row>
    <row r="240" spans="1:19" x14ac:dyDescent="0.2">
      <c r="A240" s="19" t="s">
        <v>314</v>
      </c>
      <c r="B240" s="19">
        <v>1</v>
      </c>
      <c r="C240" s="19">
        <v>1</v>
      </c>
      <c r="D240" s="19">
        <v>1</v>
      </c>
      <c r="E240" s="19"/>
      <c r="F240" s="19">
        <v>1</v>
      </c>
      <c r="G240" s="19"/>
      <c r="H240" s="19"/>
      <c r="I240" s="19">
        <v>34.008000000000003</v>
      </c>
      <c r="J240" s="25">
        <f t="shared" si="4"/>
        <v>4.4210444210444209</v>
      </c>
      <c r="K240" s="25"/>
      <c r="L240" s="25"/>
      <c r="M240" s="18"/>
      <c r="N240" s="18"/>
      <c r="O240" s="18"/>
      <c r="P240" s="18"/>
    </row>
    <row r="241" spans="1:16" ht="15.75" x14ac:dyDescent="0.25">
      <c r="A241" s="19" t="s">
        <v>221</v>
      </c>
      <c r="B241" s="19">
        <v>1</v>
      </c>
      <c r="C241" s="19">
        <v>1</v>
      </c>
      <c r="D241" s="19">
        <v>1</v>
      </c>
      <c r="E241" s="19">
        <v>1</v>
      </c>
      <c r="F241" s="19"/>
      <c r="G241" s="19"/>
      <c r="H241" s="19"/>
      <c r="I241" s="19">
        <v>37.063000000000002</v>
      </c>
      <c r="J241" s="25">
        <f t="shared" si="4"/>
        <v>4.8181948181948187</v>
      </c>
      <c r="K241" s="25"/>
      <c r="L241" s="25"/>
      <c r="M241" s="18"/>
      <c r="N241" s="14"/>
      <c r="O241" s="14"/>
      <c r="P241" s="18"/>
    </row>
    <row r="242" spans="1:16" s="15" customFormat="1" ht="12" customHeight="1" x14ac:dyDescent="0.25">
      <c r="A242" s="19" t="s">
        <v>222</v>
      </c>
      <c r="B242" s="19">
        <v>1</v>
      </c>
      <c r="C242" s="19">
        <v>1</v>
      </c>
      <c r="D242" s="19">
        <v>1</v>
      </c>
      <c r="E242" s="19"/>
      <c r="F242" s="19">
        <v>1</v>
      </c>
      <c r="G242" s="19">
        <v>1</v>
      </c>
      <c r="H242" s="19"/>
      <c r="I242" s="19">
        <v>37.350999999999999</v>
      </c>
      <c r="J242" s="25">
        <f t="shared" si="4"/>
        <v>4.8556348556348556</v>
      </c>
      <c r="K242" s="25"/>
      <c r="L242" s="25"/>
      <c r="M242" s="14"/>
      <c r="N242" s="14"/>
      <c r="O242" s="14"/>
      <c r="P242" s="14"/>
    </row>
    <row r="243" spans="1:16" s="15" customFormat="1" ht="12" customHeight="1" x14ac:dyDescent="0.25">
      <c r="A243" s="19" t="s">
        <v>315</v>
      </c>
      <c r="B243" s="19">
        <v>1</v>
      </c>
      <c r="C243" s="19">
        <v>2</v>
      </c>
      <c r="D243" s="19">
        <v>1</v>
      </c>
      <c r="E243" s="19"/>
      <c r="F243" s="19">
        <v>1</v>
      </c>
      <c r="G243" s="19">
        <v>1</v>
      </c>
      <c r="H243" s="19"/>
      <c r="I243" s="19">
        <v>38.570999999999998</v>
      </c>
      <c r="J243" s="25">
        <f t="shared" si="4"/>
        <v>5.0142350142350134</v>
      </c>
      <c r="K243" s="25"/>
      <c r="L243" s="25"/>
      <c r="M243" s="14"/>
      <c r="N243" s="18"/>
      <c r="O243" s="18"/>
      <c r="P243" s="14"/>
    </row>
    <row r="244" spans="1:16" x14ac:dyDescent="0.2">
      <c r="A244" s="19" t="s">
        <v>223</v>
      </c>
      <c r="B244" s="19">
        <v>1</v>
      </c>
      <c r="C244" s="19">
        <v>1</v>
      </c>
      <c r="D244" s="19">
        <v>1</v>
      </c>
      <c r="E244" s="19"/>
      <c r="F244" s="19">
        <v>1</v>
      </c>
      <c r="G244" s="19"/>
      <c r="H244" s="19"/>
      <c r="I244" s="19">
        <v>37.75</v>
      </c>
      <c r="J244" s="25">
        <f t="shared" si="4"/>
        <v>4.9075049075049071</v>
      </c>
      <c r="K244" s="25"/>
      <c r="L244" s="25"/>
      <c r="M244" s="18"/>
      <c r="N244" s="18"/>
      <c r="O244" s="18"/>
      <c r="P244" s="18"/>
    </row>
    <row r="245" spans="1:16" x14ac:dyDescent="0.2">
      <c r="A245" s="19" t="s">
        <v>224</v>
      </c>
      <c r="B245" s="19">
        <v>1</v>
      </c>
      <c r="C245" s="19">
        <v>2</v>
      </c>
      <c r="D245" s="19">
        <v>1</v>
      </c>
      <c r="E245" s="19"/>
      <c r="F245" s="19">
        <v>1</v>
      </c>
      <c r="G245" s="19"/>
      <c r="H245" s="19"/>
      <c r="I245" s="19">
        <v>28.79</v>
      </c>
      <c r="J245" s="25">
        <f t="shared" si="4"/>
        <v>3.7427037427037426</v>
      </c>
      <c r="K245" s="25"/>
      <c r="L245" s="25"/>
      <c r="M245" s="18"/>
      <c r="N245" s="18"/>
      <c r="O245" s="18"/>
      <c r="P245" s="18"/>
    </row>
    <row r="246" spans="1:16" x14ac:dyDescent="0.2">
      <c r="A246" s="19" t="s">
        <v>225</v>
      </c>
      <c r="B246" s="19">
        <v>1</v>
      </c>
      <c r="C246" s="19">
        <v>2</v>
      </c>
      <c r="D246" s="19">
        <v>1</v>
      </c>
      <c r="E246" s="19"/>
      <c r="F246" s="19">
        <v>1</v>
      </c>
      <c r="G246" s="19"/>
      <c r="H246" s="19">
        <v>1</v>
      </c>
      <c r="I246" s="19">
        <v>29.512</v>
      </c>
      <c r="J246" s="25">
        <f t="shared" si="4"/>
        <v>3.8365638365638364</v>
      </c>
      <c r="K246" s="25"/>
      <c r="L246" s="25"/>
      <c r="M246" s="18"/>
      <c r="N246" s="18"/>
      <c r="O246" s="18"/>
      <c r="P246" s="18"/>
    </row>
    <row r="247" spans="1:16" x14ac:dyDescent="0.2">
      <c r="A247" s="12" t="s">
        <v>282</v>
      </c>
      <c r="B247" s="17">
        <f>SUM(B217:B246)</f>
        <v>30</v>
      </c>
      <c r="C247" s="19"/>
      <c r="D247" s="19"/>
      <c r="E247" s="19"/>
      <c r="F247" s="19"/>
      <c r="G247" s="19"/>
      <c r="H247" s="19"/>
      <c r="J247" s="25"/>
      <c r="K247" s="25"/>
      <c r="L247" s="25"/>
    </row>
    <row r="248" spans="1:16" x14ac:dyDescent="0.2">
      <c r="A248" s="12" t="s">
        <v>283</v>
      </c>
      <c r="B248" s="17"/>
      <c r="C248" s="19"/>
      <c r="D248" s="19"/>
      <c r="E248" s="19">
        <f>SUM(E217:E246)</f>
        <v>9</v>
      </c>
      <c r="F248" s="19"/>
      <c r="G248" s="19"/>
      <c r="H248" s="19"/>
      <c r="J248" s="25"/>
      <c r="K248" s="25"/>
      <c r="L248" s="25"/>
    </row>
    <row r="249" spans="1:16" x14ac:dyDescent="0.2">
      <c r="A249" s="12" t="s">
        <v>284</v>
      </c>
      <c r="B249" s="17"/>
      <c r="C249" s="19"/>
      <c r="D249" s="19"/>
      <c r="E249" s="19"/>
      <c r="F249" s="19">
        <f>SUM(F217:F246)</f>
        <v>21</v>
      </c>
      <c r="G249" s="19"/>
      <c r="H249" s="19"/>
      <c r="J249" s="25"/>
      <c r="K249" s="25"/>
      <c r="L249" s="25"/>
    </row>
    <row r="250" spans="1:16" x14ac:dyDescent="0.2">
      <c r="A250" s="12" t="s">
        <v>291</v>
      </c>
      <c r="B250" s="17"/>
      <c r="C250" s="19"/>
      <c r="D250" s="19"/>
      <c r="E250" s="19"/>
      <c r="F250" s="19"/>
      <c r="G250" s="19">
        <f>SUM(G217:G246)</f>
        <v>9</v>
      </c>
      <c r="H250" s="19"/>
      <c r="J250" s="25"/>
      <c r="K250" s="25"/>
      <c r="L250" s="25"/>
    </row>
    <row r="251" spans="1:16" x14ac:dyDescent="0.2">
      <c r="A251" s="12" t="s">
        <v>292</v>
      </c>
      <c r="B251" s="17"/>
      <c r="C251" s="19"/>
      <c r="D251" s="19"/>
      <c r="E251" s="19"/>
      <c r="F251" s="19"/>
      <c r="G251" s="19"/>
      <c r="H251" s="19">
        <f>SUM(H217:H246)</f>
        <v>4</v>
      </c>
      <c r="J251" s="25"/>
      <c r="K251" s="25"/>
      <c r="L251" s="25"/>
    </row>
    <row r="252" spans="1:16" x14ac:dyDescent="0.2">
      <c r="A252" s="12"/>
      <c r="B252" s="17"/>
      <c r="C252" s="19"/>
      <c r="D252" s="19"/>
      <c r="E252" s="19"/>
      <c r="F252" s="19"/>
      <c r="G252" s="19"/>
      <c r="H252" s="19"/>
      <c r="J252" s="25"/>
      <c r="K252" s="25"/>
      <c r="L252" s="25"/>
    </row>
    <row r="253" spans="1:16" x14ac:dyDescent="0.2">
      <c r="A253" s="12">
        <v>251</v>
      </c>
      <c r="B253" s="17"/>
      <c r="C253" s="19"/>
      <c r="D253" s="19"/>
      <c r="E253" s="19"/>
      <c r="F253" s="19"/>
      <c r="G253" s="19"/>
      <c r="H253" s="19"/>
      <c r="J253" s="25"/>
      <c r="K253" s="25"/>
      <c r="L253" s="25"/>
    </row>
    <row r="254" spans="1:16" x14ac:dyDescent="0.2">
      <c r="A254" t="s">
        <v>255</v>
      </c>
      <c r="B254">
        <v>1</v>
      </c>
      <c r="C254">
        <v>2</v>
      </c>
      <c r="D254">
        <v>1</v>
      </c>
      <c r="E254">
        <v>1</v>
      </c>
      <c r="J254" s="25"/>
      <c r="K254" s="25"/>
      <c r="L254" s="25"/>
    </row>
    <row r="255" spans="1:16" x14ac:dyDescent="0.2">
      <c r="A255" t="s">
        <v>256</v>
      </c>
      <c r="B255">
        <v>1</v>
      </c>
      <c r="C255">
        <v>1</v>
      </c>
      <c r="D255">
        <v>1</v>
      </c>
      <c r="E255">
        <v>1</v>
      </c>
      <c r="J255" s="25"/>
      <c r="K255" s="25"/>
      <c r="L255" s="25"/>
    </row>
    <row r="256" spans="1:16" x14ac:dyDescent="0.2">
      <c r="A256" t="s">
        <v>257</v>
      </c>
      <c r="B256">
        <v>1</v>
      </c>
      <c r="C256">
        <v>1</v>
      </c>
      <c r="D256">
        <v>1</v>
      </c>
      <c r="F256">
        <v>1</v>
      </c>
      <c r="G256">
        <v>1</v>
      </c>
      <c r="I256">
        <v>33.479999999999997</v>
      </c>
      <c r="J256" s="25">
        <f t="shared" si="4"/>
        <v>4.3524043524043519</v>
      </c>
      <c r="K256" s="25"/>
      <c r="L256" s="25"/>
    </row>
    <row r="257" spans="1:12" x14ac:dyDescent="0.2">
      <c r="A257" t="s">
        <v>258</v>
      </c>
      <c r="B257">
        <v>1</v>
      </c>
      <c r="C257">
        <v>2</v>
      </c>
      <c r="D257">
        <v>1</v>
      </c>
      <c r="F257">
        <v>1</v>
      </c>
      <c r="I257">
        <v>29.981000000000002</v>
      </c>
      <c r="J257" s="25">
        <f t="shared" si="4"/>
        <v>3.8975338975338976</v>
      </c>
      <c r="K257" s="25"/>
      <c r="L257" s="25"/>
    </row>
    <row r="258" spans="1:12" x14ac:dyDescent="0.2">
      <c r="A258" t="s">
        <v>259</v>
      </c>
      <c r="B258">
        <v>1</v>
      </c>
      <c r="C258">
        <v>1</v>
      </c>
      <c r="D258">
        <v>1</v>
      </c>
      <c r="F258">
        <v>1</v>
      </c>
      <c r="I258">
        <v>35.692</v>
      </c>
      <c r="J258" s="25">
        <f t="shared" si="4"/>
        <v>4.6399646399646395</v>
      </c>
      <c r="K258" s="25"/>
      <c r="L258" s="25"/>
    </row>
    <row r="259" spans="1:12" x14ac:dyDescent="0.2">
      <c r="A259" t="s">
        <v>260</v>
      </c>
      <c r="B259">
        <v>1</v>
      </c>
      <c r="C259">
        <v>3</v>
      </c>
      <c r="D259">
        <v>1</v>
      </c>
      <c r="E259">
        <v>1</v>
      </c>
      <c r="I259">
        <v>34.06</v>
      </c>
      <c r="J259" s="25">
        <f t="shared" si="4"/>
        <v>4.4278044278044275</v>
      </c>
      <c r="K259" s="25"/>
      <c r="L259" s="25"/>
    </row>
    <row r="260" spans="1:12" x14ac:dyDescent="0.2">
      <c r="A260" t="s">
        <v>261</v>
      </c>
      <c r="B260">
        <v>1</v>
      </c>
      <c r="C260">
        <v>1</v>
      </c>
      <c r="D260">
        <v>1</v>
      </c>
      <c r="E260">
        <v>1</v>
      </c>
      <c r="I260">
        <v>36.719000000000001</v>
      </c>
      <c r="J260" s="25">
        <f t="shared" si="4"/>
        <v>4.7734747734747733</v>
      </c>
      <c r="K260" s="25"/>
      <c r="L260" s="25"/>
    </row>
    <row r="261" spans="1:12" x14ac:dyDescent="0.2">
      <c r="A261" t="s">
        <v>262</v>
      </c>
      <c r="B261">
        <v>1</v>
      </c>
      <c r="C261">
        <v>2</v>
      </c>
      <c r="D261">
        <v>1</v>
      </c>
      <c r="F261">
        <v>1</v>
      </c>
      <c r="I261">
        <v>36.113999999999997</v>
      </c>
      <c r="J261" s="25">
        <f t="shared" si="4"/>
        <v>4.6948246948246943</v>
      </c>
      <c r="K261" s="25"/>
      <c r="L261" s="25"/>
    </row>
    <row r="262" spans="1:12" x14ac:dyDescent="0.2">
      <c r="A262" t="s">
        <v>263</v>
      </c>
      <c r="B262">
        <v>1</v>
      </c>
      <c r="C262">
        <v>1</v>
      </c>
      <c r="D262">
        <v>1</v>
      </c>
      <c r="F262">
        <v>1</v>
      </c>
      <c r="G262">
        <v>1</v>
      </c>
      <c r="I262">
        <v>33.340000000000003</v>
      </c>
      <c r="J262" s="25">
        <f t="shared" ref="J262:J312" si="5">I262/7.6923</f>
        <v>4.3342043342043342</v>
      </c>
      <c r="K262" s="25"/>
      <c r="L262" s="25"/>
    </row>
    <row r="263" spans="1:12" x14ac:dyDescent="0.2">
      <c r="A263" t="s">
        <v>264</v>
      </c>
      <c r="B263">
        <v>1</v>
      </c>
      <c r="C263">
        <v>1</v>
      </c>
      <c r="D263">
        <v>1</v>
      </c>
      <c r="E263">
        <v>1</v>
      </c>
      <c r="I263">
        <v>32.796999999999997</v>
      </c>
      <c r="J263" s="25">
        <f t="shared" si="5"/>
        <v>4.2636142636142633</v>
      </c>
      <c r="K263" s="25"/>
      <c r="L263" s="25"/>
    </row>
    <row r="264" spans="1:12" x14ac:dyDescent="0.2">
      <c r="A264" t="s">
        <v>265</v>
      </c>
      <c r="B264">
        <v>1</v>
      </c>
      <c r="C264">
        <v>1</v>
      </c>
      <c r="D264">
        <v>1</v>
      </c>
      <c r="F264">
        <v>1</v>
      </c>
      <c r="J264" s="25">
        <f t="shared" si="5"/>
        <v>0</v>
      </c>
      <c r="K264" s="25"/>
      <c r="L264" s="25"/>
    </row>
    <row r="265" spans="1:12" x14ac:dyDescent="0.2">
      <c r="A265" t="s">
        <v>266</v>
      </c>
      <c r="B265">
        <v>1</v>
      </c>
      <c r="C265">
        <v>3</v>
      </c>
      <c r="D265">
        <v>1</v>
      </c>
      <c r="E265">
        <v>1</v>
      </c>
      <c r="I265">
        <v>32.113</v>
      </c>
      <c r="J265" s="25">
        <f t="shared" si="5"/>
        <v>4.1746941746941744</v>
      </c>
      <c r="K265" s="25"/>
      <c r="L265" s="25"/>
    </row>
    <row r="266" spans="1:12" x14ac:dyDescent="0.2">
      <c r="A266" t="s">
        <v>267</v>
      </c>
      <c r="B266">
        <v>1</v>
      </c>
      <c r="C266">
        <v>1</v>
      </c>
      <c r="D266">
        <v>1</v>
      </c>
      <c r="F266">
        <v>1</v>
      </c>
      <c r="G266">
        <v>1</v>
      </c>
      <c r="I266">
        <v>39.579000000000001</v>
      </c>
      <c r="J266" s="25">
        <f t="shared" si="5"/>
        <v>5.1452751452751455</v>
      </c>
      <c r="K266" s="25"/>
      <c r="L266" s="25"/>
    </row>
    <row r="267" spans="1:12" x14ac:dyDescent="0.2">
      <c r="A267" t="s">
        <v>268</v>
      </c>
      <c r="B267">
        <v>1</v>
      </c>
      <c r="C267">
        <v>3</v>
      </c>
      <c r="D267">
        <v>1</v>
      </c>
      <c r="I267">
        <v>37.335999999999999</v>
      </c>
      <c r="J267" s="25">
        <f t="shared" si="5"/>
        <v>4.8536848536848529</v>
      </c>
      <c r="K267" s="25"/>
      <c r="L267" s="25"/>
    </row>
    <row r="268" spans="1:12" x14ac:dyDescent="0.2">
      <c r="A268" t="s">
        <v>269</v>
      </c>
      <c r="B268">
        <v>1</v>
      </c>
      <c r="C268">
        <v>1</v>
      </c>
      <c r="D268">
        <v>1</v>
      </c>
      <c r="F268">
        <v>1</v>
      </c>
      <c r="I268">
        <v>39.338999999999999</v>
      </c>
      <c r="J268" s="25">
        <f t="shared" si="5"/>
        <v>5.1140751140751135</v>
      </c>
      <c r="K268" s="25"/>
      <c r="L268" s="25"/>
    </row>
    <row r="269" spans="1:12" x14ac:dyDescent="0.2">
      <c r="A269" t="s">
        <v>270</v>
      </c>
      <c r="B269">
        <v>1</v>
      </c>
      <c r="C269">
        <v>2</v>
      </c>
      <c r="D269">
        <v>1</v>
      </c>
      <c r="E269">
        <v>1</v>
      </c>
      <c r="J269" s="25">
        <f t="shared" si="5"/>
        <v>0</v>
      </c>
      <c r="K269" s="25"/>
      <c r="L269" s="25"/>
    </row>
    <row r="270" spans="1:12" x14ac:dyDescent="0.2">
      <c r="A270" t="s">
        <v>271</v>
      </c>
      <c r="B270">
        <v>1</v>
      </c>
      <c r="C270">
        <v>2</v>
      </c>
      <c r="D270">
        <v>1</v>
      </c>
      <c r="I270">
        <v>37.72</v>
      </c>
      <c r="J270" s="25">
        <f t="shared" si="5"/>
        <v>4.9036049036049034</v>
      </c>
      <c r="K270" s="25"/>
      <c r="L270" s="25"/>
    </row>
    <row r="271" spans="1:12" x14ac:dyDescent="0.2">
      <c r="A271" t="s">
        <v>272</v>
      </c>
      <c r="B271">
        <v>1</v>
      </c>
      <c r="C271">
        <v>1</v>
      </c>
      <c r="D271">
        <v>1</v>
      </c>
      <c r="F271">
        <v>1</v>
      </c>
      <c r="G271">
        <v>1</v>
      </c>
      <c r="I271">
        <v>27.131</v>
      </c>
      <c r="J271" s="25">
        <f t="shared" si="5"/>
        <v>3.5270335270335269</v>
      </c>
      <c r="K271" s="25"/>
      <c r="L271" s="25"/>
    </row>
    <row r="272" spans="1:12" x14ac:dyDescent="0.2">
      <c r="A272" t="s">
        <v>273</v>
      </c>
      <c r="B272">
        <v>1</v>
      </c>
      <c r="C272">
        <v>2</v>
      </c>
      <c r="D272">
        <v>1</v>
      </c>
      <c r="F272">
        <v>1</v>
      </c>
      <c r="H272">
        <v>1</v>
      </c>
      <c r="I272">
        <v>33.533999999999999</v>
      </c>
      <c r="J272" s="25">
        <f t="shared" si="5"/>
        <v>4.3594243594243594</v>
      </c>
      <c r="K272" s="25"/>
      <c r="L272" s="25"/>
    </row>
    <row r="273" spans="1:14" x14ac:dyDescent="0.2">
      <c r="A273" t="s">
        <v>274</v>
      </c>
      <c r="B273">
        <v>1</v>
      </c>
      <c r="C273">
        <v>3</v>
      </c>
      <c r="D273">
        <v>1</v>
      </c>
      <c r="F273">
        <v>1</v>
      </c>
      <c r="I273">
        <v>34.723999999999997</v>
      </c>
      <c r="J273" s="25">
        <f t="shared" si="5"/>
        <v>4.5141245141245134</v>
      </c>
      <c r="K273" s="25"/>
      <c r="L273" s="25"/>
    </row>
    <row r="274" spans="1:14" ht="12" customHeight="1" x14ac:dyDescent="0.2">
      <c r="A274" t="s">
        <v>275</v>
      </c>
      <c r="B274">
        <v>1</v>
      </c>
      <c r="C274">
        <v>2</v>
      </c>
      <c r="D274">
        <v>1</v>
      </c>
      <c r="E274">
        <v>1</v>
      </c>
      <c r="J274" s="25">
        <f t="shared" si="5"/>
        <v>0</v>
      </c>
      <c r="K274" s="25"/>
      <c r="L274" s="25"/>
    </row>
    <row r="275" spans="1:14" ht="12.6" customHeight="1" x14ac:dyDescent="0.2">
      <c r="A275" t="s">
        <v>276</v>
      </c>
      <c r="B275">
        <v>1</v>
      </c>
      <c r="C275">
        <v>1</v>
      </c>
      <c r="D275">
        <v>1</v>
      </c>
      <c r="F275">
        <v>1</v>
      </c>
      <c r="I275">
        <v>39.536000000000001</v>
      </c>
      <c r="J275" s="25">
        <f t="shared" si="5"/>
        <v>5.13968513968514</v>
      </c>
      <c r="K275" s="25"/>
      <c r="L275" s="25"/>
    </row>
    <row r="276" spans="1:14" x14ac:dyDescent="0.2">
      <c r="A276" t="s">
        <v>277</v>
      </c>
      <c r="B276">
        <v>1</v>
      </c>
      <c r="C276">
        <v>2</v>
      </c>
      <c r="D276">
        <v>1</v>
      </c>
      <c r="E276">
        <v>1</v>
      </c>
      <c r="I276">
        <v>41.003</v>
      </c>
      <c r="J276" s="25">
        <f t="shared" si="5"/>
        <v>5.33039533039533</v>
      </c>
      <c r="K276" s="25"/>
      <c r="L276" s="25"/>
    </row>
    <row r="277" spans="1:14" x14ac:dyDescent="0.2">
      <c r="A277" t="s">
        <v>278</v>
      </c>
      <c r="B277">
        <v>1</v>
      </c>
      <c r="C277">
        <v>2</v>
      </c>
      <c r="D277">
        <v>1</v>
      </c>
      <c r="E277">
        <v>1</v>
      </c>
      <c r="I277">
        <v>37.335000000000001</v>
      </c>
      <c r="J277" s="25">
        <f t="shared" si="5"/>
        <v>4.8535548535548534</v>
      </c>
      <c r="K277" s="25"/>
      <c r="L277" s="25"/>
    </row>
    <row r="278" spans="1:14" x14ac:dyDescent="0.2">
      <c r="A278" t="s">
        <v>279</v>
      </c>
      <c r="B278">
        <v>1</v>
      </c>
      <c r="C278">
        <v>2</v>
      </c>
      <c r="D278">
        <v>1</v>
      </c>
      <c r="F278">
        <v>1</v>
      </c>
      <c r="I278">
        <v>29.428000000000001</v>
      </c>
      <c r="J278" s="25">
        <f t="shared" si="5"/>
        <v>3.8256438256438257</v>
      </c>
      <c r="K278" s="25"/>
      <c r="L278" s="25"/>
    </row>
    <row r="279" spans="1:14" x14ac:dyDescent="0.2">
      <c r="A279" t="s">
        <v>280</v>
      </c>
      <c r="B279">
        <v>1</v>
      </c>
      <c r="C279">
        <v>1</v>
      </c>
      <c r="D279">
        <v>1</v>
      </c>
      <c r="E279">
        <v>1</v>
      </c>
      <c r="I279">
        <v>27.131</v>
      </c>
      <c r="J279" s="25">
        <f t="shared" si="5"/>
        <v>3.5270335270335269</v>
      </c>
      <c r="K279" s="25"/>
      <c r="L279" s="25"/>
    </row>
    <row r="280" spans="1:14" x14ac:dyDescent="0.2">
      <c r="A280" t="s">
        <v>226</v>
      </c>
      <c r="B280">
        <v>1</v>
      </c>
      <c r="C280">
        <v>2</v>
      </c>
      <c r="D280">
        <v>1</v>
      </c>
      <c r="F280">
        <v>1</v>
      </c>
      <c r="H280">
        <v>1</v>
      </c>
      <c r="I280">
        <v>31.071999999999999</v>
      </c>
      <c r="J280" s="25">
        <f t="shared" si="5"/>
        <v>4.0393640393640391</v>
      </c>
      <c r="K280" s="25"/>
      <c r="L280" s="25"/>
    </row>
    <row r="281" spans="1:14" x14ac:dyDescent="0.2">
      <c r="A281" t="s">
        <v>227</v>
      </c>
      <c r="B281">
        <v>1</v>
      </c>
      <c r="C281">
        <v>2</v>
      </c>
      <c r="D281">
        <v>1</v>
      </c>
      <c r="F281">
        <v>1</v>
      </c>
      <c r="I281">
        <v>40.128999999999998</v>
      </c>
      <c r="J281" s="25">
        <f t="shared" si="5"/>
        <v>5.2167752167752166</v>
      </c>
      <c r="K281" s="25"/>
      <c r="L281" s="25"/>
    </row>
    <row r="282" spans="1:14" x14ac:dyDescent="0.2">
      <c r="A282" t="s">
        <v>228</v>
      </c>
      <c r="B282">
        <v>1</v>
      </c>
      <c r="C282">
        <v>4</v>
      </c>
      <c r="D282">
        <v>1</v>
      </c>
      <c r="E282">
        <v>1</v>
      </c>
      <c r="I282">
        <v>34.792000000000002</v>
      </c>
      <c r="J282" s="25">
        <f t="shared" si="5"/>
        <v>4.5229645229645232</v>
      </c>
      <c r="K282" s="25"/>
      <c r="L282" s="25"/>
    </row>
    <row r="283" spans="1:14" x14ac:dyDescent="0.2">
      <c r="A283" t="s">
        <v>229</v>
      </c>
      <c r="B283">
        <v>1</v>
      </c>
      <c r="C283">
        <v>2</v>
      </c>
      <c r="D283">
        <v>1</v>
      </c>
      <c r="E283">
        <v>1</v>
      </c>
      <c r="I283">
        <v>34.701999999999998</v>
      </c>
      <c r="J283" s="25">
        <f t="shared" si="5"/>
        <v>4.5112645112645104</v>
      </c>
      <c r="K283" s="25"/>
      <c r="L283" s="25"/>
    </row>
    <row r="284" spans="1:14" x14ac:dyDescent="0.2">
      <c r="A284" t="s">
        <v>230</v>
      </c>
      <c r="B284">
        <v>1</v>
      </c>
      <c r="C284">
        <v>1</v>
      </c>
      <c r="D284">
        <v>1</v>
      </c>
      <c r="E284">
        <v>1</v>
      </c>
      <c r="I284">
        <v>43.793999999999997</v>
      </c>
      <c r="J284" s="25">
        <f t="shared" si="5"/>
        <v>5.6932256932256928</v>
      </c>
      <c r="K284" s="25"/>
      <c r="L284" s="25"/>
    </row>
    <row r="285" spans="1:14" x14ac:dyDescent="0.2">
      <c r="A285" t="s">
        <v>231</v>
      </c>
      <c r="B285">
        <v>1</v>
      </c>
      <c r="C285">
        <v>3</v>
      </c>
      <c r="D285">
        <v>1</v>
      </c>
      <c r="F285">
        <v>1</v>
      </c>
      <c r="I285">
        <v>43.29</v>
      </c>
      <c r="J285" s="25">
        <f t="shared" si="5"/>
        <v>5.6277056277056277</v>
      </c>
      <c r="K285" s="25"/>
      <c r="L285" s="25"/>
    </row>
    <row r="286" spans="1:14" x14ac:dyDescent="0.2">
      <c r="A286" t="s">
        <v>232</v>
      </c>
      <c r="B286">
        <v>1</v>
      </c>
      <c r="C286">
        <v>2</v>
      </c>
      <c r="D286">
        <v>1</v>
      </c>
      <c r="E286">
        <v>1</v>
      </c>
      <c r="I286">
        <v>40.872</v>
      </c>
      <c r="J286" s="25">
        <f t="shared" si="5"/>
        <v>5.3133653133653134</v>
      </c>
      <c r="K286" s="25"/>
      <c r="L286" s="25"/>
      <c r="N286" s="16"/>
    </row>
    <row r="287" spans="1:14" x14ac:dyDescent="0.2">
      <c r="A287" t="s">
        <v>233</v>
      </c>
      <c r="B287">
        <v>1</v>
      </c>
      <c r="C287">
        <v>1</v>
      </c>
      <c r="D287">
        <v>1</v>
      </c>
      <c r="F287">
        <v>1</v>
      </c>
      <c r="I287">
        <v>38.552</v>
      </c>
      <c r="J287" s="25">
        <f t="shared" si="5"/>
        <v>5.0117650117650117</v>
      </c>
      <c r="K287" s="25"/>
      <c r="L287" s="25"/>
    </row>
    <row r="288" spans="1:14" x14ac:dyDescent="0.2">
      <c r="A288" t="s">
        <v>234</v>
      </c>
      <c r="B288">
        <v>1</v>
      </c>
      <c r="C288">
        <v>1</v>
      </c>
      <c r="D288">
        <v>1</v>
      </c>
      <c r="F288">
        <v>1</v>
      </c>
      <c r="I288">
        <v>37.250999999999998</v>
      </c>
      <c r="J288" s="25">
        <f t="shared" si="5"/>
        <v>4.8426348426348422</v>
      </c>
      <c r="K288" s="25"/>
      <c r="L288" s="25"/>
    </row>
    <row r="289" spans="1:15" x14ac:dyDescent="0.2">
      <c r="A289" t="s">
        <v>235</v>
      </c>
      <c r="B289">
        <v>1</v>
      </c>
      <c r="C289">
        <v>1</v>
      </c>
      <c r="D289">
        <v>1</v>
      </c>
      <c r="F289">
        <v>1</v>
      </c>
      <c r="I289">
        <v>38.987000000000002</v>
      </c>
      <c r="J289" s="25">
        <f t="shared" si="5"/>
        <v>5.0683150683150684</v>
      </c>
      <c r="K289" s="25"/>
      <c r="L289" s="25"/>
    </row>
    <row r="290" spans="1:15" x14ac:dyDescent="0.2">
      <c r="A290" t="s">
        <v>236</v>
      </c>
      <c r="B290">
        <v>1</v>
      </c>
      <c r="C290">
        <v>1</v>
      </c>
      <c r="D290">
        <v>1</v>
      </c>
      <c r="E290">
        <v>1</v>
      </c>
      <c r="I290">
        <v>35.192</v>
      </c>
      <c r="J290" s="25">
        <f t="shared" si="5"/>
        <v>4.5749645749645751</v>
      </c>
      <c r="K290" s="25"/>
      <c r="L290" s="25"/>
    </row>
    <row r="291" spans="1:15" x14ac:dyDescent="0.2">
      <c r="A291" t="s">
        <v>237</v>
      </c>
      <c r="B291">
        <v>1</v>
      </c>
      <c r="C291">
        <v>1</v>
      </c>
      <c r="D291">
        <v>1</v>
      </c>
      <c r="F291">
        <v>1</v>
      </c>
      <c r="I291">
        <v>29.696999999999999</v>
      </c>
      <c r="J291" s="25">
        <f t="shared" si="5"/>
        <v>3.8606138606138605</v>
      </c>
      <c r="K291" s="25"/>
      <c r="L291" s="25"/>
    </row>
    <row r="292" spans="1:15" x14ac:dyDescent="0.2">
      <c r="A292" t="s">
        <v>238</v>
      </c>
      <c r="B292">
        <v>1</v>
      </c>
      <c r="C292">
        <v>2</v>
      </c>
      <c r="D292">
        <v>1</v>
      </c>
      <c r="E292">
        <v>1</v>
      </c>
      <c r="I292">
        <v>41.015000000000001</v>
      </c>
      <c r="J292" s="25">
        <f t="shared" si="5"/>
        <v>5.3319553319553314</v>
      </c>
      <c r="K292" s="25"/>
      <c r="L292" s="25"/>
    </row>
    <row r="293" spans="1:15" x14ac:dyDescent="0.2">
      <c r="A293" t="s">
        <v>239</v>
      </c>
      <c r="B293">
        <v>1</v>
      </c>
      <c r="C293">
        <v>1</v>
      </c>
      <c r="D293">
        <v>1</v>
      </c>
      <c r="F293">
        <v>1</v>
      </c>
      <c r="G293">
        <v>1</v>
      </c>
      <c r="I293">
        <v>42.253</v>
      </c>
      <c r="J293" s="25">
        <f t="shared" si="5"/>
        <v>5.4928954928954923</v>
      </c>
      <c r="K293" s="25"/>
      <c r="L293" s="25"/>
    </row>
    <row r="294" spans="1:15" x14ac:dyDescent="0.2">
      <c r="A294" t="s">
        <v>240</v>
      </c>
      <c r="B294">
        <v>1</v>
      </c>
      <c r="C294">
        <v>2</v>
      </c>
      <c r="D294">
        <v>1</v>
      </c>
      <c r="E294">
        <v>1</v>
      </c>
      <c r="I294">
        <v>37.667000000000002</v>
      </c>
      <c r="J294" s="25">
        <f t="shared" si="5"/>
        <v>4.8967148967148963</v>
      </c>
      <c r="K294" s="25"/>
      <c r="L294" s="25"/>
    </row>
    <row r="295" spans="1:15" x14ac:dyDescent="0.2">
      <c r="A295" t="s">
        <v>241</v>
      </c>
      <c r="B295">
        <v>1</v>
      </c>
      <c r="C295">
        <v>2</v>
      </c>
      <c r="D295">
        <v>1</v>
      </c>
      <c r="F295">
        <v>1</v>
      </c>
      <c r="G295">
        <v>1</v>
      </c>
      <c r="I295">
        <v>34.991999999999997</v>
      </c>
      <c r="J295" s="25">
        <f t="shared" si="5"/>
        <v>4.5489645489645483</v>
      </c>
      <c r="K295" s="25"/>
      <c r="L295" s="25"/>
    </row>
    <row r="296" spans="1:15" x14ac:dyDescent="0.2">
      <c r="A296" t="s">
        <v>242</v>
      </c>
      <c r="B296">
        <v>1</v>
      </c>
      <c r="C296">
        <v>1</v>
      </c>
      <c r="D296">
        <v>1</v>
      </c>
      <c r="E296">
        <v>1</v>
      </c>
      <c r="I296">
        <v>36.332999999999998</v>
      </c>
      <c r="J296" s="25">
        <f t="shared" si="5"/>
        <v>4.7232947232947229</v>
      </c>
      <c r="K296" s="25"/>
      <c r="L296" s="25"/>
    </row>
    <row r="297" spans="1:15" x14ac:dyDescent="0.2">
      <c r="A297" t="s">
        <v>243</v>
      </c>
      <c r="B297">
        <v>1</v>
      </c>
      <c r="C297">
        <v>4</v>
      </c>
      <c r="D297">
        <v>1</v>
      </c>
      <c r="E297">
        <v>1</v>
      </c>
      <c r="J297" s="25"/>
      <c r="K297" s="25"/>
      <c r="L297" s="25"/>
    </row>
    <row r="298" spans="1:15" x14ac:dyDescent="0.2">
      <c r="A298" t="s">
        <v>244</v>
      </c>
      <c r="B298">
        <v>1</v>
      </c>
      <c r="C298">
        <v>1</v>
      </c>
      <c r="D298">
        <v>1</v>
      </c>
      <c r="E298">
        <v>1</v>
      </c>
      <c r="I298">
        <v>34.195</v>
      </c>
      <c r="J298" s="25">
        <f t="shared" si="5"/>
        <v>4.4453544453544449</v>
      </c>
      <c r="K298" s="25"/>
      <c r="L298" s="25"/>
    </row>
    <row r="299" spans="1:15" x14ac:dyDescent="0.2">
      <c r="A299" t="s">
        <v>245</v>
      </c>
      <c r="B299">
        <v>1</v>
      </c>
      <c r="C299">
        <v>1</v>
      </c>
      <c r="D299">
        <v>1</v>
      </c>
      <c r="E299">
        <v>1</v>
      </c>
      <c r="I299">
        <v>37.180999999999997</v>
      </c>
      <c r="J299" s="25">
        <f t="shared" si="5"/>
        <v>4.8335348335348334</v>
      </c>
      <c r="K299" s="25"/>
      <c r="L299" s="25"/>
    </row>
    <row r="300" spans="1:15" x14ac:dyDescent="0.2">
      <c r="A300" t="s">
        <v>246</v>
      </c>
      <c r="B300">
        <v>1</v>
      </c>
      <c r="C300">
        <v>3</v>
      </c>
      <c r="D300">
        <v>1</v>
      </c>
      <c r="E300">
        <v>1</v>
      </c>
      <c r="I300">
        <v>37.69</v>
      </c>
      <c r="J300" s="25">
        <f t="shared" si="5"/>
        <v>4.8997048997048989</v>
      </c>
      <c r="K300" s="25"/>
      <c r="L300" s="25"/>
    </row>
    <row r="301" spans="1:15" x14ac:dyDescent="0.2">
      <c r="A301" t="s">
        <v>247</v>
      </c>
      <c r="B301">
        <v>1</v>
      </c>
      <c r="C301">
        <v>2</v>
      </c>
      <c r="D301">
        <v>1</v>
      </c>
      <c r="E301">
        <v>1</v>
      </c>
      <c r="I301">
        <v>40.697000000000003</v>
      </c>
      <c r="J301" s="25">
        <f t="shared" si="5"/>
        <v>5.2906152906152908</v>
      </c>
      <c r="K301" s="25"/>
      <c r="L301" s="25"/>
    </row>
    <row r="302" spans="1:15" x14ac:dyDescent="0.2">
      <c r="A302" t="s">
        <v>248</v>
      </c>
      <c r="B302">
        <v>1</v>
      </c>
      <c r="C302">
        <v>1</v>
      </c>
      <c r="D302">
        <v>1</v>
      </c>
      <c r="F302">
        <v>1</v>
      </c>
      <c r="I302" s="19">
        <v>35.743000000000002</v>
      </c>
      <c r="J302" s="25">
        <f t="shared" si="5"/>
        <v>4.6465946465946466</v>
      </c>
      <c r="K302" s="25"/>
      <c r="L302" s="25"/>
    </row>
    <row r="303" spans="1:15" x14ac:dyDescent="0.2">
      <c r="A303" t="s">
        <v>249</v>
      </c>
      <c r="B303">
        <v>1</v>
      </c>
      <c r="C303">
        <v>1</v>
      </c>
      <c r="D303">
        <v>1</v>
      </c>
      <c r="E303">
        <v>1</v>
      </c>
      <c r="I303" s="19"/>
      <c r="J303" s="25"/>
      <c r="K303" s="25"/>
      <c r="L303" s="25"/>
      <c r="N303" s="18"/>
      <c r="O303" s="18"/>
    </row>
    <row r="304" spans="1:15" s="18" customFormat="1" x14ac:dyDescent="0.2">
      <c r="A304" s="19" t="s">
        <v>316</v>
      </c>
      <c r="B304" s="19">
        <v>1</v>
      </c>
      <c r="C304" s="19">
        <v>3</v>
      </c>
      <c r="D304" s="19">
        <v>1</v>
      </c>
      <c r="E304" s="19">
        <v>1</v>
      </c>
      <c r="F304" s="19"/>
      <c r="G304" s="19"/>
      <c r="H304" s="19"/>
      <c r="I304" s="19">
        <v>40.9</v>
      </c>
      <c r="J304" s="25">
        <f t="shared" si="5"/>
        <v>5.3170053170053162</v>
      </c>
      <c r="K304" s="25"/>
      <c r="L304" s="25"/>
    </row>
    <row r="305" spans="1:15" s="18" customFormat="1" x14ac:dyDescent="0.2">
      <c r="A305" s="19" t="s">
        <v>317</v>
      </c>
      <c r="B305" s="19">
        <v>1</v>
      </c>
      <c r="C305" s="19">
        <v>1</v>
      </c>
      <c r="D305" s="19">
        <v>1</v>
      </c>
      <c r="E305" s="19">
        <v>1</v>
      </c>
      <c r="F305" s="19"/>
      <c r="G305" s="19"/>
      <c r="H305" s="19"/>
      <c r="I305" s="19">
        <v>37.164999999999999</v>
      </c>
      <c r="J305" s="25">
        <f t="shared" si="5"/>
        <v>4.8314548314548311</v>
      </c>
      <c r="K305" s="25"/>
      <c r="L305" s="25"/>
    </row>
    <row r="306" spans="1:15" s="18" customFormat="1" x14ac:dyDescent="0.2">
      <c r="A306" s="19" t="s">
        <v>318</v>
      </c>
      <c r="B306" s="19">
        <v>1</v>
      </c>
      <c r="C306" s="19">
        <v>1</v>
      </c>
      <c r="D306" s="19">
        <v>1</v>
      </c>
      <c r="E306" s="19">
        <v>1</v>
      </c>
      <c r="F306" s="19"/>
      <c r="G306" s="19"/>
      <c r="H306" s="19"/>
      <c r="I306" s="19">
        <v>38.345999999999997</v>
      </c>
      <c r="J306" s="25">
        <f t="shared" si="5"/>
        <v>4.9849849849849841</v>
      </c>
      <c r="K306" s="25"/>
      <c r="L306" s="25"/>
    </row>
    <row r="307" spans="1:15" s="18" customFormat="1" x14ac:dyDescent="0.2">
      <c r="A307" s="19" t="s">
        <v>319</v>
      </c>
      <c r="B307" s="19">
        <v>1</v>
      </c>
      <c r="C307" s="19">
        <v>1</v>
      </c>
      <c r="D307" s="19">
        <v>1</v>
      </c>
      <c r="E307" s="19">
        <v>1</v>
      </c>
      <c r="F307" s="19"/>
      <c r="G307" s="19"/>
      <c r="H307" s="19"/>
      <c r="I307" s="19">
        <v>41.128999999999998</v>
      </c>
      <c r="J307" s="25">
        <f t="shared" si="5"/>
        <v>5.3467753467753463</v>
      </c>
      <c r="K307" s="25"/>
      <c r="L307" s="25"/>
      <c r="N307"/>
      <c r="O307"/>
    </row>
    <row r="308" spans="1:15" x14ac:dyDescent="0.2">
      <c r="A308" s="19" t="s">
        <v>250</v>
      </c>
      <c r="B308" s="19">
        <v>1</v>
      </c>
      <c r="C308" s="19">
        <v>1</v>
      </c>
      <c r="D308" s="19">
        <v>1</v>
      </c>
      <c r="E308" s="19"/>
      <c r="F308" s="19">
        <v>1</v>
      </c>
      <c r="G308" s="19"/>
      <c r="H308" s="19">
        <v>1</v>
      </c>
      <c r="I308" s="19">
        <v>40.353999999999999</v>
      </c>
      <c r="J308" s="25">
        <f t="shared" si="5"/>
        <v>5.2460252460252459</v>
      </c>
      <c r="K308" s="25"/>
      <c r="L308" s="25"/>
    </row>
    <row r="309" spans="1:15" x14ac:dyDescent="0.2">
      <c r="A309" s="19" t="s">
        <v>251</v>
      </c>
      <c r="B309" s="19">
        <v>1</v>
      </c>
      <c r="C309" s="19">
        <v>1</v>
      </c>
      <c r="D309" s="19">
        <v>1</v>
      </c>
      <c r="E309" s="19"/>
      <c r="F309" s="19">
        <v>1</v>
      </c>
      <c r="G309" s="19">
        <v>1</v>
      </c>
      <c r="H309" s="19"/>
      <c r="I309" s="19">
        <v>39.319000000000003</v>
      </c>
      <c r="J309" s="25">
        <f t="shared" si="5"/>
        <v>5.1114751114751114</v>
      </c>
      <c r="K309" s="25"/>
      <c r="L309" s="25"/>
    </row>
    <row r="310" spans="1:15" x14ac:dyDescent="0.2">
      <c r="A310" s="19" t="s">
        <v>252</v>
      </c>
      <c r="B310" s="19">
        <v>1</v>
      </c>
      <c r="C310" s="19">
        <v>1</v>
      </c>
      <c r="D310" s="19">
        <v>1</v>
      </c>
      <c r="E310" s="19">
        <v>1</v>
      </c>
      <c r="F310" s="19"/>
      <c r="G310" s="19"/>
      <c r="H310" s="19"/>
      <c r="I310" s="19">
        <v>28.736000000000001</v>
      </c>
      <c r="J310" s="25">
        <f t="shared" si="5"/>
        <v>3.7356837356837356</v>
      </c>
      <c r="K310" s="25"/>
      <c r="L310" s="25"/>
    </row>
    <row r="311" spans="1:15" x14ac:dyDescent="0.2">
      <c r="A311" s="19" t="s">
        <v>253</v>
      </c>
      <c r="B311" s="19">
        <v>1</v>
      </c>
      <c r="C311" s="19">
        <v>1</v>
      </c>
      <c r="D311" s="19">
        <v>1</v>
      </c>
      <c r="E311" s="19">
        <v>1</v>
      </c>
      <c r="F311" s="19"/>
      <c r="G311" s="19"/>
      <c r="H311" s="19"/>
      <c r="I311" s="19">
        <v>38.703000000000003</v>
      </c>
      <c r="J311" s="25">
        <f t="shared" si="5"/>
        <v>5.0313950313950313</v>
      </c>
      <c r="K311" s="25"/>
      <c r="L311" s="25"/>
    </row>
    <row r="312" spans="1:15" x14ac:dyDescent="0.2">
      <c r="A312" s="19" t="s">
        <v>254</v>
      </c>
      <c r="B312" s="19">
        <v>1</v>
      </c>
      <c r="C312" s="19">
        <v>2</v>
      </c>
      <c r="D312" s="19">
        <v>1</v>
      </c>
      <c r="E312" s="19">
        <v>1</v>
      </c>
      <c r="F312" s="19"/>
      <c r="G312" s="19"/>
      <c r="H312" s="19"/>
      <c r="I312" s="19">
        <v>37.712000000000003</v>
      </c>
      <c r="J312" s="25">
        <f t="shared" si="5"/>
        <v>4.9025649025649027</v>
      </c>
      <c r="K312" s="25"/>
      <c r="L312" s="25"/>
    </row>
    <row r="313" spans="1:15" x14ac:dyDescent="0.2">
      <c r="A313" s="12" t="s">
        <v>282</v>
      </c>
      <c r="B313">
        <f>SUM(B254:B312)</f>
        <v>59</v>
      </c>
      <c r="L313" s="13">
        <f>AVERAGE(L3:L312)</f>
        <v>1.1685819196944756</v>
      </c>
    </row>
    <row r="314" spans="1:15" x14ac:dyDescent="0.2">
      <c r="A314" s="12" t="s">
        <v>283</v>
      </c>
      <c r="E314">
        <f>SUM(E254:E312)</f>
        <v>32</v>
      </c>
    </row>
    <row r="315" spans="1:15" x14ac:dyDescent="0.2">
      <c r="A315" s="12" t="s">
        <v>284</v>
      </c>
      <c r="F315">
        <f>SUM(F254:F312)</f>
        <v>25</v>
      </c>
    </row>
    <row r="316" spans="1:15" x14ac:dyDescent="0.2">
      <c r="A316" s="12" t="s">
        <v>291</v>
      </c>
      <c r="G316">
        <f>SUM(G254:G312)</f>
        <v>7</v>
      </c>
    </row>
    <row r="317" spans="1:15" x14ac:dyDescent="0.2">
      <c r="A317" s="12" t="s">
        <v>292</v>
      </c>
      <c r="H317">
        <f>SUM(H254:H312)</f>
        <v>3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C25" sqref="C25"/>
    </sheetView>
  </sheetViews>
  <sheetFormatPr defaultColWidth="11.5" defaultRowHeight="11.25" x14ac:dyDescent="0.2"/>
  <cols>
    <col min="1" max="1" width="18" customWidth="1"/>
    <col min="2" max="2" width="17.5" customWidth="1"/>
    <col min="3" max="3" width="15.5" customWidth="1"/>
    <col min="4" max="5" width="21.6640625" customWidth="1"/>
    <col min="6" max="6" width="18" customWidth="1"/>
    <col min="7" max="7" width="22.5" customWidth="1"/>
    <col min="8" max="8" width="18.1640625" customWidth="1"/>
    <col min="9" max="9" width="31.5" customWidth="1"/>
    <col min="10" max="10" width="19.6640625" customWidth="1"/>
    <col min="11" max="11" width="19.1640625" customWidth="1"/>
    <col min="12" max="12" width="14.5" customWidth="1"/>
    <col min="13" max="13" width="15.5" customWidth="1"/>
    <col min="14" max="14" width="15.1640625" customWidth="1"/>
    <col min="15" max="15" width="18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">
      <c r="A2" s="9"/>
      <c r="B2" s="9" t="s">
        <v>15</v>
      </c>
      <c r="C2" s="9"/>
      <c r="D2" s="9"/>
      <c r="E2" s="10" t="s">
        <v>16</v>
      </c>
      <c r="F2" s="10"/>
      <c r="G2" s="10" t="s">
        <v>17</v>
      </c>
      <c r="H2" s="11" t="s">
        <v>18</v>
      </c>
      <c r="I2" s="11">
        <v>14</v>
      </c>
      <c r="J2" s="9"/>
      <c r="K2" s="10">
        <v>70</v>
      </c>
      <c r="L2" s="9"/>
      <c r="M2" s="10">
        <v>10</v>
      </c>
      <c r="N2" s="10">
        <v>80</v>
      </c>
      <c r="O2" s="10">
        <v>25</v>
      </c>
    </row>
    <row r="3" spans="1:15" x14ac:dyDescent="0.2">
      <c r="A3" s="3" t="s">
        <v>19</v>
      </c>
      <c r="B3" s="4" t="s">
        <v>20</v>
      </c>
      <c r="C3" s="4" t="s">
        <v>21</v>
      </c>
      <c r="D3" s="4" t="s">
        <v>22</v>
      </c>
      <c r="E3" s="5" t="s">
        <v>16</v>
      </c>
      <c r="F3" s="4" t="s">
        <v>23</v>
      </c>
      <c r="G3" s="5" t="s">
        <v>24</v>
      </c>
      <c r="H3" s="6" t="s">
        <v>25</v>
      </c>
      <c r="I3" s="6">
        <v>22</v>
      </c>
      <c r="J3" s="7">
        <f t="shared" ref="J3:J10" si="0">I3*(K3/100)</f>
        <v>11.88</v>
      </c>
      <c r="K3" s="5">
        <v>54</v>
      </c>
      <c r="L3" s="5">
        <f>100-K3</f>
        <v>46</v>
      </c>
      <c r="M3" s="5">
        <v>6</v>
      </c>
      <c r="N3" s="5">
        <v>100</v>
      </c>
      <c r="O3" s="5">
        <v>149</v>
      </c>
    </row>
    <row r="4" spans="1:15" x14ac:dyDescent="0.2">
      <c r="A4" s="5"/>
      <c r="B4" s="5" t="s">
        <v>26</v>
      </c>
      <c r="C4" s="5"/>
      <c r="D4" s="4" t="s">
        <v>22</v>
      </c>
      <c r="E4" s="5" t="s">
        <v>16</v>
      </c>
      <c r="F4" s="5" t="s">
        <v>23</v>
      </c>
      <c r="G4" s="5" t="s">
        <v>27</v>
      </c>
      <c r="H4" s="6" t="s">
        <v>28</v>
      </c>
      <c r="I4" s="6">
        <v>17</v>
      </c>
      <c r="J4" s="7">
        <f t="shared" si="0"/>
        <v>11.899999999999999</v>
      </c>
      <c r="K4" s="5">
        <v>70</v>
      </c>
      <c r="L4" s="5">
        <f>100-K4</f>
        <v>30</v>
      </c>
      <c r="M4" s="5">
        <v>10</v>
      </c>
      <c r="N4" s="3">
        <v>80</v>
      </c>
      <c r="O4" s="5">
        <v>229</v>
      </c>
    </row>
    <row r="5" spans="1:15" x14ac:dyDescent="0.2">
      <c r="A5" s="5"/>
      <c r="B5" s="5" t="s">
        <v>29</v>
      </c>
      <c r="C5" s="5" t="s">
        <v>30</v>
      </c>
      <c r="D5" s="4" t="s">
        <v>22</v>
      </c>
      <c r="E5" s="5" t="s">
        <v>16</v>
      </c>
      <c r="F5" s="5" t="s">
        <v>23</v>
      </c>
      <c r="G5" s="5" t="s">
        <v>31</v>
      </c>
      <c r="H5" s="6" t="s">
        <v>32</v>
      </c>
      <c r="I5" s="6">
        <v>42</v>
      </c>
      <c r="J5" s="7">
        <f t="shared" si="0"/>
        <v>36.96</v>
      </c>
      <c r="K5" s="5">
        <v>88</v>
      </c>
      <c r="L5" s="5">
        <f>100-K5</f>
        <v>12</v>
      </c>
      <c r="M5" s="5">
        <v>14</v>
      </c>
      <c r="N5" s="3">
        <v>78</v>
      </c>
      <c r="O5" s="5">
        <v>285</v>
      </c>
    </row>
    <row r="6" spans="1:15" x14ac:dyDescent="0.2">
      <c r="A6" s="5"/>
      <c r="B6" s="5"/>
      <c r="C6" s="5"/>
      <c r="D6" s="4" t="s">
        <v>22</v>
      </c>
      <c r="E6" s="5" t="s">
        <v>16</v>
      </c>
      <c r="F6" s="5" t="s">
        <v>23</v>
      </c>
      <c r="G6" s="5" t="s">
        <v>33</v>
      </c>
      <c r="H6" s="6" t="s">
        <v>34</v>
      </c>
      <c r="I6" s="6">
        <v>56</v>
      </c>
      <c r="J6" s="7">
        <f t="shared" si="0"/>
        <v>24.64</v>
      </c>
      <c r="K6" s="5">
        <v>44</v>
      </c>
      <c r="L6" s="5">
        <f>100-K6</f>
        <v>56</v>
      </c>
      <c r="M6" s="5">
        <v>24</v>
      </c>
      <c r="N6" s="3">
        <v>66</v>
      </c>
      <c r="O6" s="5">
        <v>144</v>
      </c>
    </row>
    <row r="7" spans="1:15" x14ac:dyDescent="0.2">
      <c r="A7" s="5"/>
      <c r="B7" s="5"/>
      <c r="C7" s="5"/>
      <c r="D7" s="4"/>
      <c r="E7" s="5"/>
      <c r="F7" s="5"/>
      <c r="G7" s="5"/>
      <c r="H7" s="6"/>
      <c r="I7" s="6"/>
      <c r="J7" s="7">
        <f t="shared" si="0"/>
        <v>0</v>
      </c>
      <c r="K7" s="5"/>
      <c r="L7" s="5"/>
      <c r="M7" s="5"/>
      <c r="N7" s="5"/>
      <c r="O7" s="5"/>
    </row>
    <row r="8" spans="1:15" x14ac:dyDescent="0.2">
      <c r="A8" s="5"/>
      <c r="B8" s="4" t="s">
        <v>20</v>
      </c>
      <c r="C8" s="4" t="s">
        <v>21</v>
      </c>
      <c r="D8" s="4" t="s">
        <v>22</v>
      </c>
      <c r="E8" s="5" t="s">
        <v>35</v>
      </c>
      <c r="F8" s="4" t="s">
        <v>36</v>
      </c>
      <c r="G8" s="5" t="s">
        <v>37</v>
      </c>
      <c r="H8" s="6" t="s">
        <v>38</v>
      </c>
      <c r="I8" s="6">
        <v>37</v>
      </c>
      <c r="J8" s="7">
        <f t="shared" si="0"/>
        <v>30.709999999999997</v>
      </c>
      <c r="K8" s="5">
        <v>83</v>
      </c>
      <c r="L8" s="5">
        <f>100-K8</f>
        <v>17</v>
      </c>
      <c r="M8" s="5">
        <v>25</v>
      </c>
      <c r="N8" s="8">
        <v>72</v>
      </c>
      <c r="O8" s="5">
        <v>330</v>
      </c>
    </row>
    <row r="9" spans="1:15" x14ac:dyDescent="0.2">
      <c r="A9" s="5"/>
      <c r="B9" s="5"/>
      <c r="C9" s="5"/>
      <c r="D9" s="4" t="s">
        <v>22</v>
      </c>
      <c r="E9" s="5" t="s">
        <v>35</v>
      </c>
      <c r="F9" s="4" t="s">
        <v>36</v>
      </c>
      <c r="G9" s="5" t="s">
        <v>39</v>
      </c>
      <c r="H9" s="6" t="s">
        <v>40</v>
      </c>
      <c r="I9" s="6">
        <v>31</v>
      </c>
      <c r="J9" s="7">
        <f t="shared" si="0"/>
        <v>20.77</v>
      </c>
      <c r="K9" s="5">
        <v>67</v>
      </c>
      <c r="L9" s="5">
        <f>100-K9</f>
        <v>33</v>
      </c>
      <c r="M9" s="5">
        <v>13</v>
      </c>
      <c r="N9" s="3">
        <v>69</v>
      </c>
      <c r="O9" s="5">
        <v>200</v>
      </c>
    </row>
    <row r="10" spans="1:15" x14ac:dyDescent="0.2">
      <c r="A10" s="5"/>
      <c r="B10" s="5"/>
      <c r="C10" s="5"/>
      <c r="D10" s="4" t="s">
        <v>22</v>
      </c>
      <c r="E10" s="5" t="s">
        <v>35</v>
      </c>
      <c r="F10" s="4" t="s">
        <v>36</v>
      </c>
      <c r="G10" s="5" t="s">
        <v>41</v>
      </c>
      <c r="H10" s="6" t="s">
        <v>42</v>
      </c>
      <c r="I10" s="6">
        <v>59</v>
      </c>
      <c r="J10" s="7">
        <f t="shared" si="0"/>
        <v>24.779999999999998</v>
      </c>
      <c r="K10" s="5">
        <v>42</v>
      </c>
      <c r="L10" s="5">
        <f>100-K10</f>
        <v>58</v>
      </c>
      <c r="M10" s="5">
        <v>10</v>
      </c>
      <c r="N10" s="3">
        <v>70</v>
      </c>
      <c r="O10" s="5">
        <v>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CTCF_FL_data_log</vt:lpstr>
      <vt:lpstr>CTCF_FL_experiment_list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mpzaczek@gmail.com</dc:creator>
  <cp:lastModifiedBy>Roman Barth</cp:lastModifiedBy>
  <dcterms:created xsi:type="dcterms:W3CDTF">2022-09-17T11:52:52Z</dcterms:created>
  <dcterms:modified xsi:type="dcterms:W3CDTF">2022-11-15T12:36:52Z</dcterms:modified>
</cp:coreProperties>
</file>