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ipiergentili\Documents\PhD Projects\Project Organocatalyzed sulfoxidation\Cytotoxicity tests\"/>
    </mc:Choice>
  </mc:AlternateContent>
  <xr:revisionPtr revIDLastSave="0" documentId="8_{69C1C6C2-C0BA-4233-9326-251CDDE6B0B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ren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H24" i="1" s="1"/>
  <c r="E28" i="1" l="1"/>
  <c r="I24" i="1"/>
  <c r="D29" i="1"/>
  <c r="F29" i="1"/>
  <c r="H27" i="1"/>
  <c r="E26" i="1"/>
  <c r="G24" i="1"/>
  <c r="D28" i="1"/>
  <c r="I25" i="1"/>
  <c r="F24" i="1"/>
  <c r="D27" i="1"/>
  <c r="I28" i="1"/>
  <c r="F27" i="1"/>
  <c r="H25" i="1"/>
  <c r="E24" i="1"/>
  <c r="D25" i="1"/>
  <c r="G28" i="1"/>
  <c r="I26" i="1"/>
  <c r="F25" i="1"/>
  <c r="G27" i="1"/>
  <c r="H28" i="1"/>
  <c r="E27" i="1"/>
  <c r="G25" i="1"/>
  <c r="I29" i="1"/>
  <c r="F28" i="1"/>
  <c r="H26" i="1"/>
  <c r="E25" i="1"/>
  <c r="E29" i="1"/>
  <c r="D26" i="1"/>
  <c r="H29" i="1"/>
  <c r="G26" i="1"/>
  <c r="D24" i="1"/>
  <c r="G29" i="1"/>
  <c r="I27" i="1"/>
  <c r="F26" i="1"/>
  <c r="D30" i="1" l="1"/>
  <c r="H32" i="1" s="1"/>
  <c r="D32" i="1" l="1"/>
  <c r="G34" i="1"/>
  <c r="H37" i="1"/>
  <c r="D37" i="1"/>
  <c r="E36" i="1"/>
  <c r="G32" i="1"/>
  <c r="D36" i="1"/>
  <c r="I37" i="1"/>
  <c r="G33" i="1"/>
  <c r="H33" i="1"/>
  <c r="H38" i="1" s="1"/>
  <c r="H40" i="1" s="1"/>
  <c r="I36" i="1"/>
  <c r="E35" i="1"/>
  <c r="I32" i="1"/>
  <c r="G35" i="1"/>
  <c r="F32" i="1"/>
  <c r="D34" i="1"/>
  <c r="I34" i="1"/>
  <c r="D35" i="1"/>
  <c r="I33" i="1"/>
  <c r="H34" i="1"/>
  <c r="F33" i="1"/>
  <c r="H35" i="1"/>
  <c r="G36" i="1"/>
  <c r="I35" i="1"/>
  <c r="F34" i="1"/>
  <c r="H36" i="1"/>
  <c r="D33" i="1"/>
  <c r="F36" i="1"/>
  <c r="E33" i="1"/>
  <c r="F35" i="1"/>
  <c r="E32" i="1"/>
  <c r="G37" i="1"/>
  <c r="E37" i="1"/>
  <c r="F37" i="1"/>
  <c r="E34" i="1"/>
  <c r="I38" i="1" l="1"/>
  <c r="I40" i="1" s="1"/>
  <c r="I39" i="1"/>
  <c r="I41" i="1" s="1"/>
  <c r="G38" i="1"/>
  <c r="G40" i="1" s="1"/>
  <c r="G39" i="1"/>
  <c r="G41" i="1" s="1"/>
  <c r="D39" i="1"/>
  <c r="D41" i="1" s="1"/>
  <c r="D38" i="1"/>
  <c r="D40" i="1" s="1"/>
  <c r="H39" i="1"/>
  <c r="H41" i="1" s="1"/>
  <c r="E38" i="1"/>
  <c r="E40" i="1" s="1"/>
  <c r="E39" i="1"/>
  <c r="E41" i="1" s="1"/>
  <c r="F38" i="1"/>
  <c r="F40" i="1" s="1"/>
  <c r="F39" i="1"/>
  <c r="F41" i="1" s="1"/>
</calcChain>
</file>

<file path=xl/sharedStrings.xml><?xml version="1.0" encoding="utf-8"?>
<sst xmlns="http://schemas.openxmlformats.org/spreadsheetml/2006/main" count="26" uniqueCount="15">
  <si>
    <t>Date Created: 3-4-2023 11:55:45</t>
  </si>
  <si>
    <t xml:space="preserve"> </t>
  </si>
  <si>
    <t>Template</t>
  </si>
  <si>
    <t>0.030</t>
  </si>
  <si>
    <t>0.034</t>
  </si>
  <si>
    <t>0.036</t>
  </si>
  <si>
    <t>0.037</t>
  </si>
  <si>
    <t>0.033</t>
  </si>
  <si>
    <t>0.029</t>
  </si>
  <si>
    <t>0.024</t>
  </si>
  <si>
    <t>Raw Data</t>
  </si>
  <si>
    <t>control</t>
    <phoneticPr fontId="18" type="noConversion"/>
  </si>
  <si>
    <t>Concentration (ug/mL)</t>
    <phoneticPr fontId="18" type="noConversion"/>
  </si>
  <si>
    <t>background</t>
    <phoneticPr fontId="18" type="noConversion"/>
  </si>
  <si>
    <t>viability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</si>
</sst>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9">
    <font>
      <sz val="11"/>
      <color theme="1"/>
      <name val="Calibri"/>
      <family val="2"/>
      <charset val="134"/>
      <scheme val="minor"/>
    </font>
    <font>
      <sz val="11"/>
      <color theme="1"/>
      <name val="Calibri"/>
      <family val="2"/>
      <charset val="134"/>
      <scheme val="minor"/>
    </font>
    <font>
      <sz val="18"/>
      <color theme="3"/>
      <name val="Calibri Light"/>
      <family val="2"/>
      <charset val="134"/>
      <scheme val="major"/>
    </font>
    <font>
      <b/>
      <sz val="15"/>
      <color theme="3"/>
      <name val="Calibri"/>
      <family val="2"/>
      <charset val="134"/>
      <scheme val="minor"/>
    </font>
    <font>
      <b/>
      <sz val="13"/>
      <color theme="3"/>
      <name val="Calibri"/>
      <family val="2"/>
      <charset val="134"/>
      <scheme val="minor"/>
    </font>
    <font>
      <b/>
      <sz val="11"/>
      <color theme="3"/>
      <name val="Calibri"/>
      <family val="2"/>
      <charset val="134"/>
      <scheme val="minor"/>
    </font>
    <font>
      <sz val="11"/>
      <color rgb="FF006100"/>
      <name val="Calibri"/>
      <family val="2"/>
      <charset val="134"/>
      <scheme val="minor"/>
    </font>
    <font>
      <sz val="11"/>
      <color rgb="FF9C0006"/>
      <name val="Calibri"/>
      <family val="2"/>
      <charset val="134"/>
      <scheme val="minor"/>
    </font>
    <font>
      <sz val="11"/>
      <color rgb="FF9C5700"/>
      <name val="Calibri"/>
      <family val="2"/>
      <charset val="134"/>
      <scheme val="minor"/>
    </font>
    <font>
      <sz val="11"/>
      <color rgb="FF3F3F76"/>
      <name val="Calibri"/>
      <family val="2"/>
      <charset val="134"/>
      <scheme val="minor"/>
    </font>
    <font>
      <b/>
      <sz val="11"/>
      <color rgb="FF3F3F3F"/>
      <name val="Calibri"/>
      <family val="2"/>
      <charset val="134"/>
      <scheme val="minor"/>
    </font>
    <font>
      <b/>
      <sz val="11"/>
      <color rgb="FFFA7D00"/>
      <name val="Calibri"/>
      <family val="2"/>
      <charset val="134"/>
      <scheme val="minor"/>
    </font>
    <font>
      <sz val="11"/>
      <color rgb="FFFA7D00"/>
      <name val="Calibri"/>
      <family val="2"/>
      <charset val="134"/>
      <scheme val="minor"/>
    </font>
    <font>
      <b/>
      <sz val="11"/>
      <color theme="0"/>
      <name val="Calibri"/>
      <family val="2"/>
      <charset val="134"/>
      <scheme val="minor"/>
    </font>
    <font>
      <sz val="11"/>
      <color rgb="FFFF0000"/>
      <name val="Calibri"/>
      <family val="2"/>
      <charset val="134"/>
      <scheme val="minor"/>
    </font>
    <font>
      <i/>
      <sz val="11"/>
      <color rgb="FF7F7F7F"/>
      <name val="Calibri"/>
      <family val="2"/>
      <charset val="134"/>
      <scheme val="minor"/>
    </font>
    <font>
      <b/>
      <sz val="11"/>
      <color theme="1"/>
      <name val="Calibri"/>
      <family val="2"/>
      <charset val="134"/>
      <scheme val="minor"/>
    </font>
    <font>
      <sz val="11"/>
      <color theme="0"/>
      <name val="Calibri"/>
      <family val="2"/>
      <charset val="134"/>
      <scheme val="minor"/>
    </font>
    <font>
      <sz val="9"/>
      <name val="Calibri"/>
      <family val="2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33" borderId="0" xfId="0" applyFill="1">
      <alignment vertical="center"/>
    </xf>
    <xf numFmtId="0" fontId="0" fillId="34" borderId="0" xfId="0" applyFill="1">
      <alignment vertical="center"/>
    </xf>
    <xf numFmtId="0" fontId="0" fillId="35" borderId="0" xfId="0" applyFill="1">
      <alignment vertical="center"/>
    </xf>
    <xf numFmtId="0" fontId="0" fillId="36" borderId="0" xfId="0" applyFill="1">
      <alignment vertical="center"/>
    </xf>
    <xf numFmtId="0" fontId="0" fillId="37" borderId="0" xfId="0" applyFill="1">
      <alignment vertical="center"/>
    </xf>
    <xf numFmtId="0" fontId="0" fillId="38" borderId="0" xfId="0" applyFill="1">
      <alignment vertical="center"/>
    </xf>
    <xf numFmtId="0" fontId="0" fillId="33" borderId="0" xfId="0" applyFill="1" applyAlignment="1">
      <alignment horizontal="right" vertical="center"/>
    </xf>
    <xf numFmtId="0" fontId="0" fillId="34" borderId="0" xfId="0" applyFill="1" applyAlignment="1">
      <alignment horizontal="right" vertical="center"/>
    </xf>
    <xf numFmtId="0" fontId="0" fillId="35" borderId="0" xfId="0" applyFill="1" applyAlignment="1">
      <alignment horizontal="right" vertical="center"/>
    </xf>
    <xf numFmtId="0" fontId="0" fillId="36" borderId="0" xfId="0" applyFill="1" applyAlignment="1">
      <alignment horizontal="right" vertical="center"/>
    </xf>
    <xf numFmtId="0" fontId="0" fillId="37" borderId="0" xfId="0" applyFill="1" applyAlignment="1">
      <alignment horizontal="right" vertical="center"/>
    </xf>
    <xf numFmtId="0" fontId="0" fillId="38" borderId="0" xfId="0" applyFill="1" applyAlignment="1">
      <alignment horizontal="right" vertical="center"/>
    </xf>
    <xf numFmtId="0" fontId="0" fillId="39" borderId="0" xfId="0" applyFill="1">
      <alignment vertical="center"/>
    </xf>
    <xf numFmtId="164" fontId="0" fillId="33" borderId="0" xfId="0" applyNumberFormat="1" applyFill="1">
      <alignment vertical="center"/>
    </xf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workbookViewId="0">
      <selection activeCell="E39" sqref="E39"/>
    </sheetView>
  </sheetViews>
  <sheetFormatPr defaultRowHeight="15"/>
  <sheetData>
    <row r="1" spans="1:13">
      <c r="A1" s="1" t="s">
        <v>0</v>
      </c>
    </row>
    <row r="2" spans="1:13">
      <c r="A2" s="1"/>
      <c r="E2" s="16" t="s">
        <v>12</v>
      </c>
      <c r="F2" s="16"/>
      <c r="G2" s="16"/>
      <c r="H2" s="16"/>
      <c r="I2" s="16"/>
    </row>
    <row r="3" spans="1:13">
      <c r="A3" s="1" t="s">
        <v>1</v>
      </c>
      <c r="D3" s="8" t="s">
        <v>11</v>
      </c>
      <c r="E3" s="9">
        <v>50</v>
      </c>
      <c r="F3" s="10">
        <v>100</v>
      </c>
      <c r="G3" s="11">
        <v>250</v>
      </c>
      <c r="H3" s="12">
        <v>500</v>
      </c>
      <c r="I3" s="13">
        <v>1000</v>
      </c>
    </row>
    <row r="4" spans="1:13">
      <c r="A4" s="1" t="s">
        <v>2</v>
      </c>
    </row>
    <row r="5" spans="1:13">
      <c r="A5" s="1" t="s">
        <v>3</v>
      </c>
      <c r="B5">
        <v>3.9E-2</v>
      </c>
      <c r="C5">
        <v>4.1000000000000002E-2</v>
      </c>
      <c r="D5">
        <v>4.2000000000000003E-2</v>
      </c>
      <c r="E5">
        <v>4.1000000000000002E-2</v>
      </c>
      <c r="F5">
        <v>0.04</v>
      </c>
      <c r="G5">
        <v>3.9E-2</v>
      </c>
      <c r="H5">
        <v>0.04</v>
      </c>
      <c r="I5">
        <v>0.04</v>
      </c>
      <c r="J5">
        <v>3.7999999999999999E-2</v>
      </c>
      <c r="K5">
        <v>3.4000000000000002E-2</v>
      </c>
      <c r="L5">
        <v>2.9000000000000001E-2</v>
      </c>
    </row>
    <row r="6" spans="1:13">
      <c r="A6" s="1" t="s">
        <v>4</v>
      </c>
      <c r="B6">
        <v>0.17399999999999999</v>
      </c>
      <c r="C6">
        <v>0.17599999999999999</v>
      </c>
      <c r="D6" s="2">
        <v>2.4780000000000002</v>
      </c>
      <c r="E6" s="3">
        <v>2.0459999999999998</v>
      </c>
      <c r="F6" s="4">
        <v>2.2829999999999999</v>
      </c>
      <c r="G6" s="5">
        <v>2.1509999999999998</v>
      </c>
      <c r="H6" s="6">
        <v>2.2639999999999998</v>
      </c>
      <c r="I6" s="7">
        <v>2.323</v>
      </c>
      <c r="J6">
        <v>0.187</v>
      </c>
      <c r="K6">
        <v>0.17100000000000001</v>
      </c>
      <c r="L6">
        <v>4.2000000000000003E-2</v>
      </c>
    </row>
    <row r="7" spans="1:13">
      <c r="A7" s="1" t="s">
        <v>5</v>
      </c>
      <c r="B7">
        <v>0.17699999999999999</v>
      </c>
      <c r="C7">
        <v>0.17699999999999999</v>
      </c>
      <c r="D7" s="2">
        <v>2.48</v>
      </c>
      <c r="E7" s="3">
        <v>2.3039999999999998</v>
      </c>
      <c r="F7" s="4">
        <v>2.1560000000000001</v>
      </c>
      <c r="G7" s="5">
        <v>2.1819999999999999</v>
      </c>
      <c r="H7" s="6">
        <v>2.2949999999999999</v>
      </c>
      <c r="I7" s="7">
        <v>2.33</v>
      </c>
      <c r="J7">
        <v>0.193</v>
      </c>
      <c r="K7">
        <v>0.191</v>
      </c>
      <c r="L7">
        <v>4.1000000000000002E-2</v>
      </c>
    </row>
    <row r="8" spans="1:13">
      <c r="A8" s="1" t="s">
        <v>6</v>
      </c>
      <c r="B8">
        <v>0.17599999999999999</v>
      </c>
      <c r="C8">
        <v>0.17799999999999999</v>
      </c>
      <c r="D8" s="2">
        <v>2.2229999999999999</v>
      </c>
      <c r="E8" s="3">
        <v>2.3279999999999998</v>
      </c>
      <c r="F8" s="4">
        <v>2.3079999999999998</v>
      </c>
      <c r="G8" s="5">
        <v>2.327</v>
      </c>
      <c r="H8" s="6">
        <v>2.4350000000000001</v>
      </c>
      <c r="I8" s="7">
        <v>2.4300000000000002</v>
      </c>
      <c r="J8">
        <v>0.187</v>
      </c>
      <c r="K8">
        <v>0.189</v>
      </c>
      <c r="L8">
        <v>3.7999999999999999E-2</v>
      </c>
    </row>
    <row r="9" spans="1:13">
      <c r="A9" s="1" t="s">
        <v>5</v>
      </c>
      <c r="B9">
        <v>0.17599999999999999</v>
      </c>
      <c r="C9">
        <v>0.182</v>
      </c>
      <c r="D9" s="2">
        <v>2.2429999999999999</v>
      </c>
      <c r="E9" s="3">
        <v>2.44</v>
      </c>
      <c r="F9" s="4">
        <v>2.4409999999999998</v>
      </c>
      <c r="G9" s="5">
        <v>2.42</v>
      </c>
      <c r="H9" s="6">
        <v>2.4169999999999998</v>
      </c>
      <c r="I9" s="7">
        <v>2.3149999999999999</v>
      </c>
      <c r="J9">
        <v>0.185</v>
      </c>
      <c r="K9">
        <v>0.188</v>
      </c>
      <c r="L9" s="14">
        <v>0.13500000000000001</v>
      </c>
      <c r="M9" s="14" t="s">
        <v>13</v>
      </c>
    </row>
    <row r="10" spans="1:13">
      <c r="A10" s="1" t="s">
        <v>7</v>
      </c>
      <c r="B10">
        <v>0.17899999999999999</v>
      </c>
      <c r="C10">
        <v>0.182</v>
      </c>
      <c r="D10" s="2">
        <v>2.456</v>
      </c>
      <c r="E10" s="3">
        <v>2.4609999999999999</v>
      </c>
      <c r="F10" s="4">
        <v>2.4300000000000002</v>
      </c>
      <c r="G10" s="5">
        <v>2.415</v>
      </c>
      <c r="H10" s="6">
        <v>2.29</v>
      </c>
      <c r="I10" s="7">
        <v>2.3069999999999999</v>
      </c>
      <c r="J10">
        <v>0.187</v>
      </c>
      <c r="K10">
        <v>0.186</v>
      </c>
      <c r="L10" s="14">
        <v>0.13600000000000001</v>
      </c>
    </row>
    <row r="11" spans="1:13">
      <c r="A11" s="1" t="s">
        <v>8</v>
      </c>
      <c r="B11">
        <v>0.18099999999999999</v>
      </c>
      <c r="C11">
        <v>0.17699999999999999</v>
      </c>
      <c r="D11" s="2">
        <v>2.569</v>
      </c>
      <c r="E11" s="3">
        <v>2.4849999999999999</v>
      </c>
      <c r="F11" s="4">
        <v>2.48</v>
      </c>
      <c r="G11" s="5">
        <v>2.4039999999999999</v>
      </c>
      <c r="H11" s="6">
        <v>2.464</v>
      </c>
      <c r="I11" s="7">
        <v>2.4079999999999999</v>
      </c>
      <c r="J11">
        <v>0.189</v>
      </c>
      <c r="K11">
        <v>0.19600000000000001</v>
      </c>
      <c r="L11" s="14">
        <v>0.14199999999999999</v>
      </c>
      <c r="M11">
        <f>AVERAGE(L9:L11)</f>
        <v>0.13766666666666669</v>
      </c>
    </row>
    <row r="12" spans="1:13">
      <c r="A12" s="1" t="s">
        <v>9</v>
      </c>
      <c r="B12">
        <v>3.3000000000000002E-2</v>
      </c>
      <c r="C12">
        <v>2.9000000000000001E-2</v>
      </c>
      <c r="D12">
        <v>2.9000000000000001E-2</v>
      </c>
      <c r="E12">
        <v>3.2000000000000001E-2</v>
      </c>
      <c r="F12">
        <v>3.1E-2</v>
      </c>
      <c r="G12">
        <v>3.5999999999999997E-2</v>
      </c>
      <c r="H12">
        <v>3.5000000000000003E-2</v>
      </c>
      <c r="I12">
        <v>3.3000000000000002E-2</v>
      </c>
      <c r="J12">
        <v>3.5000000000000003E-2</v>
      </c>
      <c r="K12">
        <v>3.2000000000000001E-2</v>
      </c>
      <c r="L12">
        <v>2.1999999999999999E-2</v>
      </c>
    </row>
    <row r="13" spans="1:13">
      <c r="A13" s="1" t="s">
        <v>1</v>
      </c>
    </row>
    <row r="14" spans="1:13">
      <c r="A14" s="1" t="s">
        <v>10</v>
      </c>
    </row>
    <row r="15" spans="1:13">
      <c r="A15" s="1" t="s">
        <v>3</v>
      </c>
      <c r="B15">
        <v>3.9E-2</v>
      </c>
      <c r="C15">
        <v>4.1000000000000002E-2</v>
      </c>
      <c r="D15">
        <v>4.2000000000000003E-2</v>
      </c>
      <c r="E15">
        <v>4.1000000000000002E-2</v>
      </c>
      <c r="F15">
        <v>0.04</v>
      </c>
      <c r="G15">
        <v>3.9E-2</v>
      </c>
      <c r="H15">
        <v>0.04</v>
      </c>
      <c r="I15">
        <v>0.04</v>
      </c>
      <c r="J15">
        <v>3.7999999999999999E-2</v>
      </c>
      <c r="K15">
        <v>3.4000000000000002E-2</v>
      </c>
      <c r="L15">
        <v>2.9000000000000001E-2</v>
      </c>
    </row>
    <row r="16" spans="1:13">
      <c r="A16" s="1" t="s">
        <v>4</v>
      </c>
      <c r="B16">
        <v>0.17399999999999999</v>
      </c>
      <c r="C16">
        <v>0.17599999999999999</v>
      </c>
      <c r="D16">
        <v>2.4780000000000002</v>
      </c>
      <c r="E16">
        <v>2.0459999999999998</v>
      </c>
      <c r="F16">
        <v>2.2829999999999999</v>
      </c>
      <c r="G16">
        <v>2.1509999999999998</v>
      </c>
      <c r="H16">
        <v>2.2639999999999998</v>
      </c>
      <c r="I16">
        <v>2.323</v>
      </c>
      <c r="J16">
        <v>0.187</v>
      </c>
      <c r="K16">
        <v>0.17100000000000001</v>
      </c>
      <c r="L16">
        <v>4.2000000000000003E-2</v>
      </c>
    </row>
    <row r="17" spans="1:12">
      <c r="A17" s="1" t="s">
        <v>5</v>
      </c>
      <c r="B17">
        <v>0.17699999999999999</v>
      </c>
      <c r="C17">
        <v>0.17699999999999999</v>
      </c>
      <c r="D17">
        <v>2.48</v>
      </c>
      <c r="E17">
        <v>2.3039999999999998</v>
      </c>
      <c r="F17">
        <v>2.1560000000000001</v>
      </c>
      <c r="G17">
        <v>2.1819999999999999</v>
      </c>
      <c r="H17">
        <v>2.2949999999999999</v>
      </c>
      <c r="I17">
        <v>2.33</v>
      </c>
      <c r="J17">
        <v>0.193</v>
      </c>
      <c r="K17">
        <v>0.191</v>
      </c>
      <c r="L17">
        <v>4.1000000000000002E-2</v>
      </c>
    </row>
    <row r="18" spans="1:12">
      <c r="A18" s="1" t="s">
        <v>6</v>
      </c>
      <c r="B18">
        <v>0.17599999999999999</v>
      </c>
      <c r="C18">
        <v>0.17799999999999999</v>
      </c>
      <c r="D18">
        <v>2.2229999999999999</v>
      </c>
      <c r="E18">
        <v>2.3279999999999998</v>
      </c>
      <c r="F18">
        <v>2.3079999999999998</v>
      </c>
      <c r="G18">
        <v>2.327</v>
      </c>
      <c r="H18">
        <v>2.4350000000000001</v>
      </c>
      <c r="I18">
        <v>2.4300000000000002</v>
      </c>
      <c r="J18">
        <v>0.187</v>
      </c>
      <c r="K18">
        <v>0.189</v>
      </c>
      <c r="L18">
        <v>3.7999999999999999E-2</v>
      </c>
    </row>
    <row r="19" spans="1:12">
      <c r="A19" s="1" t="s">
        <v>5</v>
      </c>
      <c r="B19">
        <v>0.17599999999999999</v>
      </c>
      <c r="C19">
        <v>0.182</v>
      </c>
      <c r="D19">
        <v>2.2429999999999999</v>
      </c>
      <c r="E19">
        <v>2.44</v>
      </c>
      <c r="F19">
        <v>2.4409999999999998</v>
      </c>
      <c r="G19">
        <v>2.42</v>
      </c>
      <c r="H19">
        <v>2.4169999999999998</v>
      </c>
      <c r="I19">
        <v>2.3149999999999999</v>
      </c>
      <c r="J19">
        <v>0.185</v>
      </c>
      <c r="K19">
        <v>0.188</v>
      </c>
      <c r="L19">
        <v>0.13500000000000001</v>
      </c>
    </row>
    <row r="20" spans="1:12">
      <c r="A20" s="1" t="s">
        <v>7</v>
      </c>
      <c r="B20">
        <v>0.17899999999999999</v>
      </c>
      <c r="C20">
        <v>0.182</v>
      </c>
      <c r="D20">
        <v>2.456</v>
      </c>
      <c r="E20">
        <v>2.4609999999999999</v>
      </c>
      <c r="F20">
        <v>2.4300000000000002</v>
      </c>
      <c r="G20">
        <v>2.415</v>
      </c>
      <c r="H20">
        <v>2.29</v>
      </c>
      <c r="I20">
        <v>2.3069999999999999</v>
      </c>
      <c r="J20">
        <v>0.187</v>
      </c>
      <c r="K20">
        <v>0.186</v>
      </c>
      <c r="L20">
        <v>0.13600000000000001</v>
      </c>
    </row>
    <row r="21" spans="1:12">
      <c r="A21" s="1" t="s">
        <v>8</v>
      </c>
      <c r="B21">
        <v>0.18099999999999999</v>
      </c>
      <c r="C21">
        <v>0.17699999999999999</v>
      </c>
      <c r="D21">
        <v>2.569</v>
      </c>
      <c r="E21">
        <v>2.4849999999999999</v>
      </c>
      <c r="F21">
        <v>2.48</v>
      </c>
      <c r="G21">
        <v>2.4039999999999999</v>
      </c>
      <c r="H21">
        <v>2.464</v>
      </c>
      <c r="I21">
        <v>2.4079999999999999</v>
      </c>
      <c r="J21">
        <v>0.189</v>
      </c>
      <c r="K21">
        <v>0.19600000000000001</v>
      </c>
      <c r="L21">
        <v>0.14199999999999999</v>
      </c>
    </row>
    <row r="22" spans="1:12">
      <c r="A22" s="1" t="s">
        <v>9</v>
      </c>
      <c r="B22">
        <v>3.3000000000000002E-2</v>
      </c>
      <c r="C22">
        <v>2.9000000000000001E-2</v>
      </c>
      <c r="D22">
        <v>2.9000000000000001E-2</v>
      </c>
      <c r="E22">
        <v>3.2000000000000001E-2</v>
      </c>
      <c r="F22">
        <v>3.1E-2</v>
      </c>
      <c r="G22">
        <v>3.5999999999999997E-2</v>
      </c>
      <c r="H22">
        <v>3.5000000000000003E-2</v>
      </c>
      <c r="I22">
        <v>3.3000000000000002E-2</v>
      </c>
      <c r="J22">
        <v>3.5000000000000003E-2</v>
      </c>
      <c r="K22">
        <v>3.2000000000000001E-2</v>
      </c>
      <c r="L22">
        <v>2.1999999999999999E-2</v>
      </c>
    </row>
    <row r="23" spans="1:12">
      <c r="A23" s="1" t="s">
        <v>1</v>
      </c>
    </row>
    <row r="24" spans="1:12">
      <c r="D24">
        <f>D6-$M$11</f>
        <v>2.3403333333333336</v>
      </c>
      <c r="E24">
        <f t="shared" ref="E24:I24" si="0">E6-$M$11</f>
        <v>1.9083333333333332</v>
      </c>
      <c r="F24">
        <f t="shared" si="0"/>
        <v>2.1453333333333333</v>
      </c>
      <c r="G24">
        <f t="shared" si="0"/>
        <v>2.0133333333333332</v>
      </c>
      <c r="H24">
        <f t="shared" si="0"/>
        <v>2.1263333333333332</v>
      </c>
      <c r="I24">
        <f t="shared" si="0"/>
        <v>2.1853333333333333</v>
      </c>
    </row>
    <row r="25" spans="1:12">
      <c r="D25">
        <f t="shared" ref="D25:I29" si="1">D7-$M$11</f>
        <v>2.3423333333333334</v>
      </c>
      <c r="E25">
        <f t="shared" si="1"/>
        <v>2.1663333333333332</v>
      </c>
      <c r="F25">
        <f t="shared" si="1"/>
        <v>2.0183333333333335</v>
      </c>
      <c r="G25">
        <f t="shared" si="1"/>
        <v>2.0443333333333333</v>
      </c>
      <c r="H25">
        <f t="shared" si="1"/>
        <v>2.1573333333333333</v>
      </c>
      <c r="I25">
        <f t="shared" si="1"/>
        <v>2.1923333333333335</v>
      </c>
    </row>
    <row r="26" spans="1:12">
      <c r="D26">
        <f t="shared" si="1"/>
        <v>2.0853333333333333</v>
      </c>
      <c r="E26">
        <f t="shared" si="1"/>
        <v>2.1903333333333332</v>
      </c>
      <c r="F26">
        <f t="shared" si="1"/>
        <v>2.1703333333333332</v>
      </c>
      <c r="G26">
        <f t="shared" si="1"/>
        <v>2.1893333333333334</v>
      </c>
      <c r="H26">
        <f t="shared" si="1"/>
        <v>2.2973333333333334</v>
      </c>
      <c r="I26">
        <f t="shared" si="1"/>
        <v>2.2923333333333336</v>
      </c>
    </row>
    <row r="27" spans="1:12">
      <c r="D27">
        <f t="shared" si="1"/>
        <v>2.1053333333333333</v>
      </c>
      <c r="E27">
        <f t="shared" si="1"/>
        <v>2.3023333333333333</v>
      </c>
      <c r="F27">
        <f t="shared" si="1"/>
        <v>2.3033333333333332</v>
      </c>
      <c r="G27">
        <f t="shared" si="1"/>
        <v>2.2823333333333333</v>
      </c>
      <c r="H27">
        <f t="shared" si="1"/>
        <v>2.2793333333333332</v>
      </c>
      <c r="I27">
        <f t="shared" si="1"/>
        <v>2.1773333333333333</v>
      </c>
    </row>
    <row r="28" spans="1:12">
      <c r="D28">
        <f t="shared" si="1"/>
        <v>2.3183333333333334</v>
      </c>
      <c r="E28">
        <f t="shared" si="1"/>
        <v>2.3233333333333333</v>
      </c>
      <c r="F28">
        <f t="shared" si="1"/>
        <v>2.2923333333333336</v>
      </c>
      <c r="G28">
        <f t="shared" si="1"/>
        <v>2.2773333333333334</v>
      </c>
      <c r="H28">
        <f t="shared" si="1"/>
        <v>2.1523333333333334</v>
      </c>
      <c r="I28">
        <f t="shared" si="1"/>
        <v>2.1693333333333333</v>
      </c>
    </row>
    <row r="29" spans="1:12">
      <c r="D29">
        <f t="shared" si="1"/>
        <v>2.4313333333333333</v>
      </c>
      <c r="E29">
        <f t="shared" si="1"/>
        <v>2.3473333333333333</v>
      </c>
      <c r="F29">
        <f t="shared" si="1"/>
        <v>2.3423333333333334</v>
      </c>
      <c r="G29">
        <f t="shared" si="1"/>
        <v>2.2663333333333333</v>
      </c>
      <c r="H29">
        <f t="shared" si="1"/>
        <v>2.3263333333333334</v>
      </c>
      <c r="I29">
        <f t="shared" si="1"/>
        <v>2.2703333333333333</v>
      </c>
    </row>
    <row r="30" spans="1:12">
      <c r="D30">
        <f>AVERAGE(D24:D29)</f>
        <v>2.2705000000000002</v>
      </c>
    </row>
    <row r="32" spans="1:12">
      <c r="C32" t="s">
        <v>14</v>
      </c>
      <c r="D32" s="2">
        <f>D24/$D$30</f>
        <v>1.0307568083388388</v>
      </c>
      <c r="E32" s="3">
        <f>E24/$D$30</f>
        <v>0.84049034720692939</v>
      </c>
      <c r="F32" s="4">
        <f t="shared" ref="F32:I32" si="2">F24/$D$30</f>
        <v>0.9448726418556852</v>
      </c>
      <c r="G32" s="5">
        <f t="shared" si="2"/>
        <v>0.88673566762093503</v>
      </c>
      <c r="H32" s="6">
        <f t="shared" si="2"/>
        <v>0.93650444101886499</v>
      </c>
      <c r="I32" s="7">
        <f t="shared" si="2"/>
        <v>0.96248990677530644</v>
      </c>
    </row>
    <row r="33" spans="4:9">
      <c r="D33" s="2">
        <f t="shared" ref="D33:D37" si="3">D25/$D$30</f>
        <v>1.0316376715848197</v>
      </c>
      <c r="E33" s="3">
        <f t="shared" ref="E33:I37" si="4">E25/$D$30</f>
        <v>0.95412170593848622</v>
      </c>
      <c r="F33" s="4">
        <f t="shared" si="4"/>
        <v>0.88893782573588787</v>
      </c>
      <c r="G33" s="5">
        <f t="shared" si="4"/>
        <v>0.90038904793364161</v>
      </c>
      <c r="H33" s="6">
        <f t="shared" si="4"/>
        <v>0.95015782133157156</v>
      </c>
      <c r="I33" s="7">
        <f t="shared" si="4"/>
        <v>0.96557292813624018</v>
      </c>
    </row>
    <row r="34" spans="4:9">
      <c r="D34" s="2">
        <f t="shared" si="3"/>
        <v>0.9184467444762533</v>
      </c>
      <c r="E34" s="3">
        <f t="shared" si="4"/>
        <v>0.96469206489025905</v>
      </c>
      <c r="F34" s="4">
        <f t="shared" si="4"/>
        <v>0.95588343243044838</v>
      </c>
      <c r="G34" s="5">
        <f t="shared" si="4"/>
        <v>0.96425163326726848</v>
      </c>
      <c r="H34" s="6">
        <f t="shared" si="4"/>
        <v>1.0118182485502458</v>
      </c>
      <c r="I34" s="7">
        <f t="shared" si="4"/>
        <v>1.0096160904352933</v>
      </c>
    </row>
    <row r="35" spans="4:9">
      <c r="D35" s="2">
        <f t="shared" si="3"/>
        <v>0.92725537693606386</v>
      </c>
      <c r="E35" s="3">
        <f t="shared" si="4"/>
        <v>1.0140204066651985</v>
      </c>
      <c r="F35" s="4">
        <f t="shared" si="4"/>
        <v>1.014460838288189</v>
      </c>
      <c r="G35" s="5">
        <f t="shared" si="4"/>
        <v>1.0052117742053879</v>
      </c>
      <c r="H35" s="6">
        <f t="shared" si="4"/>
        <v>1.0038904793364163</v>
      </c>
      <c r="I35" s="7">
        <f t="shared" si="4"/>
        <v>0.95896645379138212</v>
      </c>
    </row>
    <row r="36" spans="4:9">
      <c r="D36" s="2">
        <f t="shared" si="3"/>
        <v>1.021067312633047</v>
      </c>
      <c r="E36" s="3">
        <f t="shared" si="4"/>
        <v>1.0232694707479997</v>
      </c>
      <c r="F36" s="4">
        <f t="shared" si="4"/>
        <v>1.0096160904352933</v>
      </c>
      <c r="G36" s="5">
        <f t="shared" si="4"/>
        <v>1.0030096160904352</v>
      </c>
      <c r="H36" s="6">
        <f t="shared" si="4"/>
        <v>0.94795566321661895</v>
      </c>
      <c r="I36" s="7">
        <f t="shared" si="4"/>
        <v>0.95544300080745792</v>
      </c>
    </row>
    <row r="37" spans="4:9">
      <c r="D37" s="2">
        <f t="shared" si="3"/>
        <v>1.0708360860309769</v>
      </c>
      <c r="E37" s="3">
        <f t="shared" si="4"/>
        <v>1.0338398296997724</v>
      </c>
      <c r="F37" s="4">
        <f t="shared" si="4"/>
        <v>1.0316376715848197</v>
      </c>
      <c r="G37" s="5">
        <f t="shared" si="4"/>
        <v>0.99816486823753936</v>
      </c>
      <c r="H37" s="6">
        <f t="shared" si="4"/>
        <v>1.0245907656169713</v>
      </c>
      <c r="I37" s="7">
        <f t="shared" si="4"/>
        <v>0.99992659472950152</v>
      </c>
    </row>
    <row r="38" spans="4:9">
      <c r="D38" s="15">
        <f>AVERAGE(D32:D37)</f>
        <v>0.99999999999999989</v>
      </c>
      <c r="E38" s="15">
        <f t="shared" ref="E38:I38" si="5">AVERAGE(E32:E37)</f>
        <v>0.97173897085810756</v>
      </c>
      <c r="F38" s="15">
        <f t="shared" si="5"/>
        <v>0.974234750055054</v>
      </c>
      <c r="G38" s="15">
        <f t="shared" si="5"/>
        <v>0.95962710122586792</v>
      </c>
      <c r="H38" s="15">
        <f t="shared" si="5"/>
        <v>0.97915290317844816</v>
      </c>
      <c r="I38" s="15">
        <f t="shared" si="5"/>
        <v>0.97533582911253036</v>
      </c>
    </row>
    <row r="39" spans="4:9">
      <c r="D39" s="2">
        <f>STDEV(D32:D37)</f>
        <v>6.2211285052638385E-2</v>
      </c>
      <c r="E39" s="2">
        <f t="shared" ref="E39:I39" si="6">STDEV(E32:E37)</f>
        <v>7.1952563566533387E-2</v>
      </c>
      <c r="F39" s="2">
        <f t="shared" si="6"/>
        <v>5.4110151314840933E-2</v>
      </c>
      <c r="G39" s="2">
        <f t="shared" si="6"/>
        <v>5.34581309817449E-2</v>
      </c>
      <c r="H39" s="2">
        <f t="shared" si="6"/>
        <v>3.8409492791581276E-2</v>
      </c>
      <c r="I39" s="2">
        <f t="shared" si="6"/>
        <v>2.3254483836594928E-2</v>
      </c>
    </row>
    <row r="40" spans="4:9">
      <c r="D40">
        <f>D38*100</f>
        <v>99.999999999999986</v>
      </c>
      <c r="E40">
        <f t="shared" ref="E40:I40" si="7">E38*100</f>
        <v>97.173897085810751</v>
      </c>
      <c r="F40">
        <f t="shared" si="7"/>
        <v>97.423475005505395</v>
      </c>
      <c r="G40">
        <f t="shared" si="7"/>
        <v>95.962710122586799</v>
      </c>
      <c r="H40">
        <f t="shared" si="7"/>
        <v>97.915290317844821</v>
      </c>
      <c r="I40">
        <f t="shared" si="7"/>
        <v>97.533582911253035</v>
      </c>
    </row>
    <row r="41" spans="4:9">
      <c r="D41">
        <f>D39*100</f>
        <v>6.2211285052638381</v>
      </c>
      <c r="E41">
        <f t="shared" ref="E41:I41" si="8">E39*100</f>
        <v>7.1952563566533385</v>
      </c>
      <c r="F41">
        <f t="shared" si="8"/>
        <v>5.4110151314840937</v>
      </c>
      <c r="G41">
        <f t="shared" si="8"/>
        <v>5.3458130981744905</v>
      </c>
      <c r="H41">
        <f t="shared" si="8"/>
        <v>3.8409492791581274</v>
      </c>
      <c r="I41">
        <f t="shared" si="8"/>
        <v>2.3254483836594928</v>
      </c>
    </row>
  </sheetData>
  <mergeCells count="1">
    <mergeCell ref="E2:I2"/>
  </mergeCells>
  <phoneticPr fontId="1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Irene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Irene Piergentili</cp:lastModifiedBy>
  <dcterms:created xsi:type="dcterms:W3CDTF">2023-04-03T12:25:19Z</dcterms:created>
  <dcterms:modified xsi:type="dcterms:W3CDTF">2023-07-18T14:06:52Z</dcterms:modified>
</cp:coreProperties>
</file>