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usnesileryte/Downloads/Amsterdam/T3.2_Flows_FW/Additional/"/>
    </mc:Choice>
  </mc:AlternateContent>
  <xr:revisionPtr revIDLastSave="0" documentId="8_{313C2811-F154-DF4C-8BE0-80875B284EFC}" xr6:coauthVersionLast="36" xr6:coauthVersionMax="36" xr10:uidLastSave="{00000000-0000-0000-0000-000000000000}"/>
  <bookViews>
    <workbookView xWindow="1960" yWindow="1620" windowWidth="20740" windowHeight="13420" xr2:uid="{00000000-000D-0000-FFFF-FFFF00000000}"/>
  </bookViews>
  <sheets>
    <sheet name="Sheet1" sheetId="1" r:id="rId1"/>
    <sheet name="Sheet2" sheetId="2" r:id="rId2"/>
    <sheet name="Sheet3" sheetId="3" r:id="rId3"/>
  </sheets>
  <calcPr calcId="181029"/>
  <pivotCaches>
    <pivotCache cacheId="0" r:id="rId4"/>
  </pivotCaches>
</workbook>
</file>

<file path=xl/calcChain.xml><?xml version="1.0" encoding="utf-8"?>
<calcChain xmlns="http://schemas.openxmlformats.org/spreadsheetml/2006/main">
  <c r="I42" i="1" l="1"/>
  <c r="I71" i="1" l="1"/>
  <c r="G73" i="1" l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2" i="1"/>
  <c r="I55" i="1"/>
  <c r="G50" i="1"/>
  <c r="I43" i="1"/>
  <c r="I44" i="1"/>
  <c r="I45" i="1"/>
  <c r="I46" i="1"/>
  <c r="I47" i="1"/>
  <c r="I48" i="1"/>
  <c r="I49" i="1"/>
  <c r="G36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18" i="1"/>
  <c r="G13" i="1"/>
  <c r="I12" i="1"/>
  <c r="I11" i="1"/>
  <c r="I10" i="1"/>
  <c r="I9" i="1"/>
  <c r="I8" i="1"/>
  <c r="I7" i="1"/>
  <c r="I6" i="1"/>
  <c r="I5" i="1"/>
  <c r="N47" i="1" l="1"/>
  <c r="N32" i="1"/>
  <c r="M11" i="1"/>
  <c r="I73" i="1"/>
  <c r="I36" i="1"/>
  <c r="I13" i="1"/>
  <c r="N49" i="1"/>
  <c r="M72" i="1"/>
  <c r="I50" i="1"/>
</calcChain>
</file>

<file path=xl/sharedStrings.xml><?xml version="1.0" encoding="utf-8"?>
<sst xmlns="http://schemas.openxmlformats.org/spreadsheetml/2006/main" count="514" uniqueCount="106">
  <si>
    <t>Country</t>
  </si>
  <si>
    <t>NL</t>
  </si>
  <si>
    <t>peels from vegetables</t>
  </si>
  <si>
    <t>fruit and vegetables in restafval</t>
  </si>
  <si>
    <t>fruit and vegetables</t>
  </si>
  <si>
    <t>Unavoidable</t>
  </si>
  <si>
    <t>kg/capita</t>
  </si>
  <si>
    <t>peels from fruit</t>
  </si>
  <si>
    <t>waxcrusts</t>
  </si>
  <si>
    <t>Milk and Dairy in restafval</t>
  </si>
  <si>
    <t>Milk and Dairy</t>
  </si>
  <si>
    <t>egg shells</t>
  </si>
  <si>
    <t>coffeegrounds</t>
  </si>
  <si>
    <t>other FW in restafval</t>
  </si>
  <si>
    <t>other</t>
  </si>
  <si>
    <t>tea leftovers</t>
  </si>
  <si>
    <t>meat and fish leftovers</t>
  </si>
  <si>
    <t>meat; fish in restafval</t>
  </si>
  <si>
    <t>meat; fish</t>
  </si>
  <si>
    <t>other food waste</t>
  </si>
  <si>
    <t>meat</t>
  </si>
  <si>
    <t>meat in restafval</t>
  </si>
  <si>
    <t>Avoidable</t>
  </si>
  <si>
    <t>fish</t>
  </si>
  <si>
    <t>fish in restafval</t>
  </si>
  <si>
    <t>cheese</t>
  </si>
  <si>
    <t>dairy</t>
  </si>
  <si>
    <t>eggs</t>
  </si>
  <si>
    <t>vegetables</t>
  </si>
  <si>
    <t>fruit</t>
  </si>
  <si>
    <t>potatoes</t>
  </si>
  <si>
    <t>bread</t>
  </si>
  <si>
    <t>Bakery and dry products in restafval</t>
  </si>
  <si>
    <t>Bakery and dry products</t>
  </si>
  <si>
    <t>cookies and pies</t>
  </si>
  <si>
    <t>meal leftovers</t>
  </si>
  <si>
    <t>all</t>
  </si>
  <si>
    <t>rice</t>
  </si>
  <si>
    <t>pasta</t>
  </si>
  <si>
    <t>Bakery and dry products; all in restafval</t>
  </si>
  <si>
    <t>Bakery and dry products; all</t>
  </si>
  <si>
    <t>candies and snacks</t>
  </si>
  <si>
    <t>boterhambeleg</t>
  </si>
  <si>
    <t>sauces and fats</t>
  </si>
  <si>
    <t>Soups</t>
  </si>
  <si>
    <t>Other food</t>
  </si>
  <si>
    <t>fruit and vegetables in GFT</t>
  </si>
  <si>
    <t>Milk and Dairy in GFT</t>
  </si>
  <si>
    <t>other FW in GFT</t>
  </si>
  <si>
    <t>meat; fish in GFT</t>
  </si>
  <si>
    <t>meat in GFT</t>
  </si>
  <si>
    <t>fish in GFT</t>
  </si>
  <si>
    <t>Bakery and dry products in GFT</t>
  </si>
  <si>
    <t>Bakery and dry products; all in GFT</t>
  </si>
  <si>
    <t>Scale</t>
  </si>
  <si>
    <t>Wastdefenition CREM</t>
  </si>
  <si>
    <t>WastedefenitionCram 2</t>
  </si>
  <si>
    <t>% of UAREST</t>
  </si>
  <si>
    <t>Toatl</t>
  </si>
  <si>
    <t>CPA code</t>
  </si>
  <si>
    <t>Description</t>
  </si>
  <si>
    <t>CPA level</t>
  </si>
  <si>
    <t>1.13</t>
  </si>
  <si>
    <t>Vegetables and melons, roots and tubers</t>
  </si>
  <si>
    <t>1.2</t>
  </si>
  <si>
    <t>Perennial crops</t>
  </si>
  <si>
    <t>10.51.4</t>
  </si>
  <si>
    <t>Cheese and curd</t>
  </si>
  <si>
    <t>01.47.2</t>
  </si>
  <si>
    <t>Eggs in shell, fresh</t>
  </si>
  <si>
    <t>10.83.1</t>
  </si>
  <si>
    <t>Processed tea and coffee</t>
  </si>
  <si>
    <t>Food products</t>
  </si>
  <si>
    <t>10.1</t>
  </si>
  <si>
    <t>Preserved meat and meat products</t>
  </si>
  <si>
    <t>10.2</t>
  </si>
  <si>
    <t>Processed and preserved fish, crustaceans and molluscs</t>
  </si>
  <si>
    <t>10.51</t>
  </si>
  <si>
    <t>Dairy and cheese products</t>
  </si>
  <si>
    <t>01.13.51</t>
  </si>
  <si>
    <t>Potatoes</t>
  </si>
  <si>
    <t>10.71.11</t>
  </si>
  <si>
    <t>Fresh bread</t>
  </si>
  <si>
    <t>10.72.1</t>
  </si>
  <si>
    <t>Rusks and biscuits; preserved pastry goods and cakes</t>
  </si>
  <si>
    <t>10.8</t>
  </si>
  <si>
    <t>Other food products</t>
  </si>
  <si>
    <t>10.61.1</t>
  </si>
  <si>
    <t>Rice, semi- or wholly milled, or husked or broken</t>
  </si>
  <si>
    <t>10.73</t>
  </si>
  <si>
    <t>Macaroni, noodles, couscous and similar farinaceous products</t>
  </si>
  <si>
    <t>10.82.2</t>
  </si>
  <si>
    <t>Chocolate and sugar confectionery</t>
  </si>
  <si>
    <t>10.84</t>
  </si>
  <si>
    <t>Condiments and seasonings</t>
  </si>
  <si>
    <t>10.89.11</t>
  </si>
  <si>
    <t>Soups and broths and preparations thereof</t>
  </si>
  <si>
    <t>% of AREST</t>
  </si>
  <si>
    <t>% of UAGFT</t>
  </si>
  <si>
    <t>% of AGFT</t>
  </si>
  <si>
    <t>Row Labels</t>
  </si>
  <si>
    <t>Grand Total</t>
  </si>
  <si>
    <t>Sum of % of UAREST</t>
  </si>
  <si>
    <t>CPA Code</t>
  </si>
  <si>
    <t>% of unavoidable foodwaste from residual waste</t>
  </si>
  <si>
    <t>other Food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</si>
</sst>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0000"/>
    <numFmt numFmtId="166" formatCode="0.00000000000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</font>
    <font>
      <sz val="11"/>
      <color rgb="FFFF0000"/>
      <name val="Calibri"/>
      <family val="2"/>
    </font>
    <font>
      <sz val="11"/>
      <color theme="4" tint="-0.249977111117893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CCCCCC"/>
      </left>
      <right style="medium">
        <color rgb="FFCCCCCC"/>
      </right>
      <top style="medium">
        <color indexed="64"/>
      </top>
      <bottom style="medium">
        <color rgb="FFCCCCCC"/>
      </bottom>
      <diagonal/>
    </border>
    <border>
      <left style="medium">
        <color rgb="FFCCCCCC"/>
      </left>
      <right style="medium">
        <color indexed="64"/>
      </right>
      <top style="medium">
        <color indexed="64"/>
      </top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indexed="64"/>
      </left>
      <right style="medium">
        <color rgb="FFCCCCCC"/>
      </right>
      <top style="medium">
        <color indexed="64"/>
      </top>
      <bottom style="medium">
        <color rgb="FFCCCCCC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CCCCCC"/>
      </right>
      <top/>
      <bottom/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2" borderId="1" xfId="0" applyFont="1" applyFill="1" applyBorder="1" applyAlignment="1">
      <alignment wrapText="1"/>
    </xf>
    <xf numFmtId="2" fontId="1" fillId="0" borderId="1" xfId="0" applyNumberFormat="1" applyFont="1" applyBorder="1" applyAlignment="1">
      <alignment horizontal="right" wrapText="1"/>
    </xf>
    <xf numFmtId="2" fontId="0" fillId="0" borderId="0" xfId="0" applyNumberFormat="1"/>
    <xf numFmtId="0" fontId="1" fillId="3" borderId="1" xfId="0" applyFont="1" applyFill="1" applyBorder="1" applyAlignment="1">
      <alignment wrapText="1"/>
    </xf>
    <xf numFmtId="2" fontId="1" fillId="3" borderId="1" xfId="0" applyNumberFormat="1" applyFont="1" applyFill="1" applyBorder="1" applyAlignment="1">
      <alignment horizontal="right" wrapText="1"/>
    </xf>
    <xf numFmtId="0" fontId="0" fillId="3" borderId="0" xfId="0" applyFill="1"/>
    <xf numFmtId="0" fontId="1" fillId="4" borderId="1" xfId="0" applyFont="1" applyFill="1" applyBorder="1" applyAlignment="1">
      <alignment wrapText="1"/>
    </xf>
    <xf numFmtId="2" fontId="1" fillId="4" borderId="1" xfId="0" applyNumberFormat="1" applyFont="1" applyFill="1" applyBorder="1" applyAlignment="1">
      <alignment horizontal="right" wrapText="1"/>
    </xf>
    <xf numFmtId="0" fontId="0" fillId="4" borderId="0" xfId="0" applyFill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1" fillId="3" borderId="2" xfId="0" applyFont="1" applyFill="1" applyBorder="1" applyAlignment="1">
      <alignment wrapText="1"/>
    </xf>
    <xf numFmtId="2" fontId="1" fillId="3" borderId="2" xfId="0" applyNumberFormat="1" applyFont="1" applyFill="1" applyBorder="1" applyAlignment="1">
      <alignment horizontal="right" wrapText="1"/>
    </xf>
    <xf numFmtId="0" fontId="0" fillId="0" borderId="3" xfId="0" applyBorder="1"/>
    <xf numFmtId="0" fontId="0" fillId="0" borderId="4" xfId="0" applyBorder="1"/>
    <xf numFmtId="2" fontId="0" fillId="0" borderId="4" xfId="0" applyNumberFormat="1" applyBorder="1"/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1" fillId="3" borderId="7" xfId="0" applyFont="1" applyFill="1" applyBorder="1" applyAlignment="1">
      <alignment wrapText="1"/>
    </xf>
    <xf numFmtId="164" fontId="0" fillId="3" borderId="0" xfId="0" applyNumberFormat="1" applyFill="1" applyBorder="1"/>
    <xf numFmtId="0" fontId="2" fillId="0" borderId="8" xfId="0" applyFont="1" applyBorder="1" applyAlignment="1">
      <alignment horizontal="right" wrapText="1"/>
    </xf>
    <xf numFmtId="0" fontId="1" fillId="3" borderId="9" xfId="0" applyFont="1" applyFill="1" applyBorder="1" applyAlignment="1">
      <alignment wrapText="1"/>
    </xf>
    <xf numFmtId="0" fontId="1" fillId="3" borderId="10" xfId="0" applyFont="1" applyFill="1" applyBorder="1" applyAlignment="1">
      <alignment wrapText="1"/>
    </xf>
    <xf numFmtId="2" fontId="1" fillId="3" borderId="10" xfId="0" applyNumberFormat="1" applyFont="1" applyFill="1" applyBorder="1" applyAlignment="1">
      <alignment horizontal="right" wrapText="1"/>
    </xf>
    <xf numFmtId="164" fontId="0" fillId="3" borderId="11" xfId="0" applyNumberFormat="1" applyFill="1" applyBorder="1"/>
    <xf numFmtId="0" fontId="0" fillId="0" borderId="11" xfId="0" applyBorder="1"/>
    <xf numFmtId="0" fontId="0" fillId="0" borderId="12" xfId="0" applyBorder="1"/>
    <xf numFmtId="0" fontId="1" fillId="3" borderId="13" xfId="0" applyFont="1" applyFill="1" applyBorder="1" applyAlignment="1">
      <alignment wrapText="1"/>
    </xf>
    <xf numFmtId="2" fontId="1" fillId="3" borderId="13" xfId="0" applyNumberFormat="1" applyFont="1" applyFill="1" applyBorder="1" applyAlignment="1">
      <alignment horizontal="right" wrapText="1"/>
    </xf>
    <xf numFmtId="0" fontId="1" fillId="3" borderId="14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2" fontId="1" fillId="3" borderId="5" xfId="0" applyNumberFormat="1" applyFont="1" applyFill="1" applyBorder="1" applyAlignment="1">
      <alignment horizontal="right" wrapText="1"/>
    </xf>
    <xf numFmtId="0" fontId="0" fillId="0" borderId="15" xfId="0" applyBorder="1"/>
    <xf numFmtId="2" fontId="0" fillId="0" borderId="0" xfId="0" applyNumberFormat="1" applyBorder="1"/>
    <xf numFmtId="0" fontId="0" fillId="0" borderId="16" xfId="0" applyBorder="1"/>
    <xf numFmtId="0" fontId="1" fillId="4" borderId="7" xfId="0" applyFont="1" applyFill="1" applyBorder="1" applyAlignment="1">
      <alignment wrapText="1"/>
    </xf>
    <xf numFmtId="2" fontId="0" fillId="3" borderId="0" xfId="0" applyNumberFormat="1" applyFill="1" applyBorder="1"/>
    <xf numFmtId="0" fontId="1" fillId="4" borderId="9" xfId="0" applyFont="1" applyFill="1" applyBorder="1" applyAlignment="1">
      <alignment wrapText="1"/>
    </xf>
    <xf numFmtId="0" fontId="1" fillId="4" borderId="10" xfId="0" applyFont="1" applyFill="1" applyBorder="1" applyAlignment="1">
      <alignment wrapText="1"/>
    </xf>
    <xf numFmtId="2" fontId="1" fillId="4" borderId="10" xfId="0" applyNumberFormat="1" applyFont="1" applyFill="1" applyBorder="1" applyAlignment="1">
      <alignment horizontal="right" wrapText="1"/>
    </xf>
    <xf numFmtId="2" fontId="0" fillId="3" borderId="11" xfId="0" applyNumberFormat="1" applyFill="1" applyBorder="1"/>
    <xf numFmtId="0" fontId="1" fillId="0" borderId="11" xfId="0" applyFont="1" applyBorder="1" applyAlignment="1">
      <alignment horizontal="right" wrapText="1"/>
    </xf>
    <xf numFmtId="0" fontId="1" fillId="0" borderId="11" xfId="0" applyFont="1" applyBorder="1" applyAlignment="1">
      <alignment wrapText="1"/>
    </xf>
    <xf numFmtId="0" fontId="2" fillId="0" borderId="11" xfId="0" applyFont="1" applyBorder="1" applyAlignment="1">
      <alignment horizontal="right" wrapText="1"/>
    </xf>
    <xf numFmtId="0" fontId="3" fillId="5" borderId="1" xfId="0" applyFont="1" applyFill="1" applyBorder="1" applyAlignment="1">
      <alignment wrapText="1"/>
    </xf>
    <xf numFmtId="0" fontId="3" fillId="5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2" fontId="1" fillId="0" borderId="2" xfId="0" applyNumberFormat="1" applyFont="1" applyBorder="1" applyAlignment="1">
      <alignment horizontal="right" wrapText="1"/>
    </xf>
    <xf numFmtId="0" fontId="1" fillId="4" borderId="14" xfId="0" applyFont="1" applyFill="1" applyBorder="1" applyAlignment="1">
      <alignment wrapText="1"/>
    </xf>
    <xf numFmtId="0" fontId="1" fillId="4" borderId="5" xfId="0" applyFont="1" applyFill="1" applyBorder="1" applyAlignment="1">
      <alignment wrapText="1"/>
    </xf>
    <xf numFmtId="2" fontId="1" fillId="4" borderId="5" xfId="0" applyNumberFormat="1" applyFont="1" applyFill="1" applyBorder="1" applyAlignment="1">
      <alignment horizontal="right" wrapText="1"/>
    </xf>
    <xf numFmtId="0" fontId="0" fillId="0" borderId="0" xfId="0" applyBorder="1"/>
    <xf numFmtId="0" fontId="1" fillId="2" borderId="7" xfId="0" applyFont="1" applyFill="1" applyBorder="1" applyAlignment="1">
      <alignment wrapText="1"/>
    </xf>
    <xf numFmtId="0" fontId="3" fillId="5" borderId="7" xfId="0" applyFont="1" applyFill="1" applyBorder="1" applyAlignment="1">
      <alignment wrapText="1"/>
    </xf>
    <xf numFmtId="0" fontId="3" fillId="5" borderId="9" xfId="0" applyFont="1" applyFill="1" applyBorder="1" applyAlignment="1">
      <alignment wrapText="1"/>
    </xf>
    <xf numFmtId="0" fontId="3" fillId="5" borderId="10" xfId="0" applyFont="1" applyFill="1" applyBorder="1" applyAlignment="1">
      <alignment wrapText="1"/>
    </xf>
    <xf numFmtId="0" fontId="1" fillId="0" borderId="10" xfId="0" applyFont="1" applyBorder="1" applyAlignment="1">
      <alignment wrapText="1"/>
    </xf>
    <xf numFmtId="2" fontId="1" fillId="0" borderId="10" xfId="0" applyNumberFormat="1" applyFont="1" applyBorder="1" applyAlignment="1">
      <alignment horizontal="right" wrapText="1"/>
    </xf>
    <xf numFmtId="0" fontId="3" fillId="5" borderId="17" xfId="0" applyFont="1" applyFill="1" applyBorder="1" applyAlignment="1">
      <alignment wrapText="1"/>
    </xf>
    <xf numFmtId="0" fontId="3" fillId="5" borderId="18" xfId="0" applyFont="1" applyFill="1" applyBorder="1" applyAlignment="1">
      <alignment wrapText="1"/>
    </xf>
    <xf numFmtId="0" fontId="1" fillId="0" borderId="18" xfId="0" applyFont="1" applyBorder="1" applyAlignment="1">
      <alignment wrapText="1"/>
    </xf>
    <xf numFmtId="2" fontId="1" fillId="0" borderId="18" xfId="0" applyNumberFormat="1" applyFont="1" applyBorder="1" applyAlignment="1">
      <alignment horizontal="right" wrapText="1"/>
    </xf>
    <xf numFmtId="164" fontId="0" fillId="0" borderId="0" xfId="0" applyNumberFormat="1"/>
    <xf numFmtId="0" fontId="3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0" fontId="0" fillId="0" borderId="0" xfId="0" applyNumberFormat="1"/>
    <xf numFmtId="49" fontId="0" fillId="0" borderId="0" xfId="0" applyNumberFormat="1" applyAlignment="1">
      <alignment wrapText="1"/>
    </xf>
    <xf numFmtId="0" fontId="1" fillId="0" borderId="1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2" fillId="0" borderId="20" xfId="0" applyFont="1" applyBorder="1" applyAlignment="1">
      <alignment horizontal="right" wrapText="1"/>
    </xf>
    <xf numFmtId="164" fontId="0" fillId="3" borderId="3" xfId="0" applyNumberFormat="1" applyFill="1" applyBorder="1"/>
    <xf numFmtId="0" fontId="1" fillId="0" borderId="5" xfId="0" applyFont="1" applyBorder="1" applyAlignment="1">
      <alignment wrapText="1"/>
    </xf>
    <xf numFmtId="0" fontId="2" fillId="0" borderId="6" xfId="0" applyFont="1" applyBorder="1" applyAlignment="1">
      <alignment horizontal="right" wrapText="1"/>
    </xf>
    <xf numFmtId="164" fontId="0" fillId="3" borderId="21" xfId="0" applyNumberFormat="1" applyFill="1" applyBorder="1"/>
    <xf numFmtId="0" fontId="2" fillId="0" borderId="10" xfId="0" applyFont="1" applyBorder="1" applyAlignment="1">
      <alignment wrapText="1"/>
    </xf>
    <xf numFmtId="0" fontId="2" fillId="0" borderId="22" xfId="0" applyFont="1" applyBorder="1" applyAlignment="1">
      <alignment horizontal="right" wrapText="1"/>
    </xf>
    <xf numFmtId="164" fontId="0" fillId="0" borderId="12" xfId="0" applyNumberFormat="1" applyBorder="1"/>
    <xf numFmtId="0" fontId="1" fillId="0" borderId="5" xfId="0" applyFont="1" applyBorder="1" applyAlignment="1">
      <alignment horizontal="right" wrapText="1"/>
    </xf>
    <xf numFmtId="0" fontId="1" fillId="0" borderId="10" xfId="0" applyFont="1" applyBorder="1" applyAlignment="1">
      <alignment horizontal="right" wrapText="1"/>
    </xf>
    <xf numFmtId="165" fontId="0" fillId="0" borderId="12" xfId="0" applyNumberFormat="1" applyBorder="1"/>
    <xf numFmtId="166" fontId="0" fillId="0" borderId="0" xfId="0" applyNumberFormat="1" applyBorder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xander Wandl - BK" refreshedDate="43173.950783680557" createdVersion="4" refreshedVersion="4" minRefreshableVersion="3" recordCount="8" xr:uid="{00000000-000A-0000-FFFF-FFFF00000000}">
  <cacheSource type="worksheet">
    <worksheetSource ref="I4:K12" sheet="Sheet1"/>
  </cacheSource>
  <cacheFields count="3">
    <cacheField name="% of UAREST" numFmtId="164">
      <sharedItems containsSemiMixedTypes="0" containsString="0" containsNumber="1" minValue="3.0659172202350533E-3" maxValue="0.31630045988758304"/>
    </cacheField>
    <cacheField name="CPA code" numFmtId="0">
      <sharedItems containsMixedTypes="1" containsNumber="1" containsInteger="1" minValue="10" maxValue="10" count="6">
        <s v="1.13"/>
        <s v="1.2"/>
        <s v="10.51.4"/>
        <s v="01.47.2"/>
        <s v="10.83.1"/>
        <n v="10"/>
      </sharedItems>
    </cacheField>
    <cacheField name="Description" numFmtId="0">
      <sharedItems count="6">
        <s v="Vegetables and melons, roots and tubers"/>
        <s v="Perennial crops"/>
        <s v="Cheese and curd"/>
        <s v="Eggs in shell, fresh"/>
        <s v="Processed tea and coffee"/>
        <s v="Food product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0.26162493612672461"/>
    <x v="0"/>
    <x v="0"/>
  </r>
  <r>
    <n v="0.26213592233009708"/>
    <x v="1"/>
    <x v="1"/>
  </r>
  <r>
    <n v="3.0659172202350533E-3"/>
    <x v="2"/>
    <x v="2"/>
  </r>
  <r>
    <n v="2.4016351558507919E-2"/>
    <x v="3"/>
    <x v="3"/>
  </r>
  <r>
    <n v="0.31630045988758304"/>
    <x v="4"/>
    <x v="4"/>
  </r>
  <r>
    <n v="2.2994379151762903E-2"/>
    <x v="4"/>
    <x v="4"/>
  </r>
  <r>
    <n v="5.8252427184466014E-2"/>
    <x v="5"/>
    <x v="5"/>
  </r>
  <r>
    <n v="5.1609606540623403E-2"/>
    <x v="5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O5:P18" firstHeaderRow="1" firstDataRow="1" firstDataCol="1"/>
  <pivotFields count="3">
    <pivotField dataField="1" numFmtId="164" showAll="0"/>
    <pivotField axis="axisRow" showAll="0">
      <items count="7">
        <item x="5"/>
        <item x="3"/>
        <item x="0"/>
        <item x="1"/>
        <item x="2"/>
        <item x="4"/>
        <item t="default"/>
      </items>
    </pivotField>
    <pivotField axis="axisRow" showAll="0">
      <items count="7">
        <item x="2"/>
        <item x="3"/>
        <item x="5"/>
        <item x="1"/>
        <item x="4"/>
        <item x="0"/>
        <item t="default"/>
      </items>
    </pivotField>
  </pivotFields>
  <rowFields count="2">
    <field x="1"/>
    <field x="2"/>
  </rowFields>
  <rowItems count="13">
    <i>
      <x/>
    </i>
    <i r="1">
      <x v="2"/>
    </i>
    <i>
      <x v="1"/>
    </i>
    <i r="1">
      <x v="1"/>
    </i>
    <i>
      <x v="2"/>
    </i>
    <i r="1">
      <x v="5"/>
    </i>
    <i>
      <x v="3"/>
    </i>
    <i r="1">
      <x v="3"/>
    </i>
    <i>
      <x v="4"/>
    </i>
    <i r="1">
      <x/>
    </i>
    <i>
      <x v="5"/>
    </i>
    <i r="1">
      <x v="4"/>
    </i>
    <i t="grand">
      <x/>
    </i>
  </rowItems>
  <colItems count="1">
    <i/>
  </colItems>
  <dataFields count="1">
    <dataField name="Sum of % of UAREST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3"/>
  <sheetViews>
    <sheetView tabSelected="1" zoomScaleNormal="100" workbookViewId="0">
      <selection activeCell="K9" sqref="K9"/>
    </sheetView>
  </sheetViews>
  <sheetFormatPr baseColWidth="10" defaultColWidth="8.83203125" defaultRowHeight="15" x14ac:dyDescent="0.2"/>
  <cols>
    <col min="1" max="1" width="8" bestFit="1" customWidth="1"/>
    <col min="3" max="3" width="42.1640625" customWidth="1"/>
    <col min="4" max="4" width="22.83203125" customWidth="1"/>
    <col min="5" max="5" width="27.6640625" customWidth="1"/>
    <col min="6" max="6" width="44.6640625" customWidth="1"/>
    <col min="9" max="9" width="32" customWidth="1"/>
    <col min="11" max="11" width="15" customWidth="1"/>
    <col min="14" max="14" width="18.1640625" customWidth="1"/>
    <col min="15" max="15" width="41.83203125" customWidth="1"/>
    <col min="16" max="16" width="19" customWidth="1"/>
    <col min="17" max="17" width="19.5" bestFit="1" customWidth="1"/>
    <col min="18" max="18" width="11.6640625" customWidth="1"/>
    <col min="19" max="19" width="20.5" customWidth="1"/>
    <col min="20" max="20" width="24.1640625" customWidth="1"/>
  </cols>
  <sheetData>
    <row r="1" spans="1:20" ht="16" thickBot="1" x14ac:dyDescent="0.25"/>
    <row r="2" spans="1:20" x14ac:dyDescent="0.2">
      <c r="H2" t="s">
        <v>58</v>
      </c>
      <c r="I2" s="21">
        <v>19.57</v>
      </c>
    </row>
    <row r="3" spans="1:20" ht="16" thickBot="1" x14ac:dyDescent="0.25"/>
    <row r="4" spans="1:20" ht="30" thickBot="1" x14ac:dyDescent="0.25">
      <c r="A4" s="19" t="s">
        <v>54</v>
      </c>
      <c r="B4" s="20" t="s">
        <v>54</v>
      </c>
      <c r="C4" s="20" t="s">
        <v>55</v>
      </c>
      <c r="D4" s="20" t="s">
        <v>56</v>
      </c>
      <c r="E4" s="20"/>
      <c r="F4" s="20"/>
      <c r="G4" s="20"/>
      <c r="H4" s="20"/>
      <c r="I4" t="s">
        <v>57</v>
      </c>
      <c r="J4" s="22" t="s">
        <v>59</v>
      </c>
      <c r="K4" s="22" t="s">
        <v>60</v>
      </c>
      <c r="L4" s="23" t="s">
        <v>61</v>
      </c>
    </row>
    <row r="5" spans="1:20" ht="49" thickBot="1" x14ac:dyDescent="0.25">
      <c r="A5" s="24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7">
        <v>5.12</v>
      </c>
      <c r="H5" s="6" t="s">
        <v>6</v>
      </c>
      <c r="I5" s="25">
        <f>G5/I2</f>
        <v>0.26162493612672461</v>
      </c>
      <c r="J5" s="71" t="s">
        <v>62</v>
      </c>
      <c r="K5" s="1" t="s">
        <v>63</v>
      </c>
      <c r="L5" s="26">
        <v>4</v>
      </c>
      <c r="O5" s="72" t="s">
        <v>100</v>
      </c>
      <c r="P5" t="s">
        <v>102</v>
      </c>
      <c r="R5" t="s">
        <v>103</v>
      </c>
      <c r="S5" t="s">
        <v>60</v>
      </c>
      <c r="T5" s="77" t="s">
        <v>104</v>
      </c>
    </row>
    <row r="6" spans="1:20" ht="33" thickBot="1" x14ac:dyDescent="0.25">
      <c r="A6" s="24" t="s">
        <v>0</v>
      </c>
      <c r="B6" s="6" t="s">
        <v>1</v>
      </c>
      <c r="C6" s="6" t="s">
        <v>7</v>
      </c>
      <c r="D6" s="6" t="s">
        <v>3</v>
      </c>
      <c r="E6" s="6" t="s">
        <v>4</v>
      </c>
      <c r="F6" s="6" t="s">
        <v>5</v>
      </c>
      <c r="G6" s="7">
        <v>5.13</v>
      </c>
      <c r="H6" s="6" t="s">
        <v>6</v>
      </c>
      <c r="I6" s="25">
        <f>G6/I2</f>
        <v>0.26213592233009708</v>
      </c>
      <c r="J6" s="2" t="s">
        <v>64</v>
      </c>
      <c r="K6" s="1" t="s">
        <v>65</v>
      </c>
      <c r="L6" s="26">
        <v>3</v>
      </c>
      <c r="O6" s="73">
        <v>10</v>
      </c>
      <c r="P6" s="74">
        <v>0.10986203372508942</v>
      </c>
      <c r="R6">
        <v>10</v>
      </c>
      <c r="S6" t="s">
        <v>105</v>
      </c>
      <c r="T6" s="76">
        <v>0.10986203372508942</v>
      </c>
    </row>
    <row r="7" spans="1:20" ht="17" thickBot="1" x14ac:dyDescent="0.25">
      <c r="A7" s="24" t="s">
        <v>0</v>
      </c>
      <c r="B7" s="6" t="s">
        <v>1</v>
      </c>
      <c r="C7" s="6" t="s">
        <v>8</v>
      </c>
      <c r="D7" s="6" t="s">
        <v>9</v>
      </c>
      <c r="E7" s="6" t="s">
        <v>10</v>
      </c>
      <c r="F7" s="6" t="s">
        <v>5</v>
      </c>
      <c r="G7" s="7">
        <v>0.06</v>
      </c>
      <c r="H7" s="6" t="s">
        <v>6</v>
      </c>
      <c r="I7" s="25">
        <f>G7/I2</f>
        <v>3.0659172202350533E-3</v>
      </c>
      <c r="J7" s="70" t="s">
        <v>66</v>
      </c>
      <c r="K7" s="1" t="s">
        <v>67</v>
      </c>
      <c r="L7" s="26">
        <v>5</v>
      </c>
      <c r="O7" s="75" t="s">
        <v>72</v>
      </c>
      <c r="P7" s="74">
        <v>0.10986203372508942</v>
      </c>
      <c r="T7" s="76"/>
    </row>
    <row r="8" spans="1:20" ht="17" thickBot="1" x14ac:dyDescent="0.25">
      <c r="A8" s="24" t="s">
        <v>0</v>
      </c>
      <c r="B8" s="6" t="s">
        <v>1</v>
      </c>
      <c r="C8" s="6" t="s">
        <v>11</v>
      </c>
      <c r="D8" s="6" t="s">
        <v>9</v>
      </c>
      <c r="E8" s="6" t="s">
        <v>10</v>
      </c>
      <c r="F8" s="6" t="s">
        <v>5</v>
      </c>
      <c r="G8" s="7">
        <v>0.47</v>
      </c>
      <c r="H8" s="6" t="s">
        <v>6</v>
      </c>
      <c r="I8" s="25">
        <f>G8/I2</f>
        <v>2.4016351558507919E-2</v>
      </c>
      <c r="J8" s="1" t="s">
        <v>68</v>
      </c>
      <c r="K8" s="1" t="s">
        <v>69</v>
      </c>
      <c r="L8" s="26">
        <v>5</v>
      </c>
      <c r="O8" s="73" t="s">
        <v>68</v>
      </c>
      <c r="P8" s="74">
        <v>2.4016351558507919E-2</v>
      </c>
      <c r="R8" t="s">
        <v>68</v>
      </c>
      <c r="S8" t="s">
        <v>69</v>
      </c>
      <c r="T8" s="76">
        <v>2.4016351558507919E-2</v>
      </c>
    </row>
    <row r="9" spans="1:20" ht="33" thickBot="1" x14ac:dyDescent="0.25">
      <c r="A9" s="24" t="s">
        <v>0</v>
      </c>
      <c r="B9" s="6" t="s">
        <v>1</v>
      </c>
      <c r="C9" s="6" t="s">
        <v>12</v>
      </c>
      <c r="D9" s="6" t="s">
        <v>13</v>
      </c>
      <c r="E9" s="6" t="s">
        <v>14</v>
      </c>
      <c r="F9" s="6" t="s">
        <v>5</v>
      </c>
      <c r="G9" s="7">
        <v>6.19</v>
      </c>
      <c r="H9" s="6" t="s">
        <v>6</v>
      </c>
      <c r="I9" s="25">
        <f>G9/I2</f>
        <v>0.31630045988758304</v>
      </c>
      <c r="J9" s="1" t="s">
        <v>70</v>
      </c>
      <c r="K9" s="1" t="s">
        <v>71</v>
      </c>
      <c r="L9" s="26">
        <v>5</v>
      </c>
      <c r="O9" s="75" t="s">
        <v>69</v>
      </c>
      <c r="P9" s="74">
        <v>2.4016351558507919E-2</v>
      </c>
      <c r="T9" s="76"/>
    </row>
    <row r="10" spans="1:20" ht="33" thickBot="1" x14ac:dyDescent="0.25">
      <c r="A10" s="24" t="s">
        <v>0</v>
      </c>
      <c r="B10" s="6" t="s">
        <v>1</v>
      </c>
      <c r="C10" s="6" t="s">
        <v>15</v>
      </c>
      <c r="D10" s="6" t="s">
        <v>13</v>
      </c>
      <c r="E10" s="6" t="s">
        <v>14</v>
      </c>
      <c r="F10" s="6" t="s">
        <v>5</v>
      </c>
      <c r="G10" s="7">
        <v>0.45</v>
      </c>
      <c r="H10" s="6" t="s">
        <v>6</v>
      </c>
      <c r="I10" s="25">
        <f>G10/I2</f>
        <v>2.2994379151762903E-2</v>
      </c>
      <c r="J10" s="12" t="s">
        <v>70</v>
      </c>
      <c r="K10" s="1" t="s">
        <v>71</v>
      </c>
      <c r="L10" s="26">
        <v>5</v>
      </c>
      <c r="O10" s="73" t="s">
        <v>62</v>
      </c>
      <c r="P10" s="74">
        <v>0.26162493612672461</v>
      </c>
      <c r="R10" t="s">
        <v>62</v>
      </c>
      <c r="S10" t="s">
        <v>63</v>
      </c>
      <c r="T10" s="76">
        <v>0.26162493612672461</v>
      </c>
    </row>
    <row r="11" spans="1:20" ht="17" thickBot="1" x14ac:dyDescent="0.25">
      <c r="A11" s="24" t="s">
        <v>0</v>
      </c>
      <c r="B11" s="6" t="s">
        <v>1</v>
      </c>
      <c r="C11" s="6" t="s">
        <v>16</v>
      </c>
      <c r="D11" s="6" t="s">
        <v>17</v>
      </c>
      <c r="E11" s="6" t="s">
        <v>18</v>
      </c>
      <c r="F11" s="6" t="s">
        <v>5</v>
      </c>
      <c r="G11" s="7">
        <v>1.1399999999999999</v>
      </c>
      <c r="H11" s="6" t="s">
        <v>6</v>
      </c>
      <c r="I11" s="25">
        <f>G11/I2</f>
        <v>5.8252427184466014E-2</v>
      </c>
      <c r="J11" s="2">
        <v>10</v>
      </c>
      <c r="K11" s="1" t="s">
        <v>72</v>
      </c>
      <c r="L11" s="26">
        <v>2</v>
      </c>
      <c r="M11" s="68">
        <f>I12+I11</f>
        <v>0.10986203372508942</v>
      </c>
      <c r="O11" s="75" t="s">
        <v>63</v>
      </c>
      <c r="P11" s="74">
        <v>0.26162493612672461</v>
      </c>
      <c r="T11" s="76"/>
    </row>
    <row r="12" spans="1:20" ht="17" thickBot="1" x14ac:dyDescent="0.25">
      <c r="A12" s="24" t="s">
        <v>0</v>
      </c>
      <c r="B12" s="6" t="s">
        <v>1</v>
      </c>
      <c r="C12" s="6" t="s">
        <v>19</v>
      </c>
      <c r="D12" s="6" t="s">
        <v>13</v>
      </c>
      <c r="E12" s="6" t="s">
        <v>14</v>
      </c>
      <c r="F12" s="6" t="s">
        <v>5</v>
      </c>
      <c r="G12" s="7">
        <v>1.01</v>
      </c>
      <c r="H12" s="6" t="s">
        <v>6</v>
      </c>
      <c r="I12" s="25">
        <f>G12/I2</f>
        <v>5.1609606540623403E-2</v>
      </c>
      <c r="J12" s="2">
        <v>10</v>
      </c>
      <c r="K12" s="1" t="s">
        <v>72</v>
      </c>
      <c r="L12" s="26">
        <v>2</v>
      </c>
      <c r="O12" s="73" t="s">
        <v>64</v>
      </c>
      <c r="P12" s="74">
        <v>0.26213592233009708</v>
      </c>
      <c r="R12" t="s">
        <v>64</v>
      </c>
      <c r="S12" t="s">
        <v>65</v>
      </c>
      <c r="T12" s="76">
        <v>0.26213592233009708</v>
      </c>
    </row>
    <row r="13" spans="1:20" ht="16" thickBot="1" x14ac:dyDescent="0.25">
      <c r="A13" s="27"/>
      <c r="B13" s="28"/>
      <c r="C13" s="28"/>
      <c r="D13" s="28"/>
      <c r="E13" s="28"/>
      <c r="F13" s="28"/>
      <c r="G13" s="29">
        <f>SUM(G5:G12)</f>
        <v>19.570000000000004</v>
      </c>
      <c r="H13" s="28"/>
      <c r="I13" s="30">
        <f>SUM(I5:I12)</f>
        <v>1</v>
      </c>
      <c r="J13" s="31"/>
      <c r="K13" s="31"/>
      <c r="L13" s="32"/>
      <c r="O13" s="75" t="s">
        <v>65</v>
      </c>
      <c r="P13" s="74">
        <v>0.26213592233009708</v>
      </c>
      <c r="T13" s="76"/>
    </row>
    <row r="14" spans="1:20" ht="16" thickBot="1" x14ac:dyDescent="0.25">
      <c r="A14" s="17"/>
      <c r="B14" s="17"/>
      <c r="C14" s="17"/>
      <c r="D14" s="17"/>
      <c r="E14" s="17"/>
      <c r="F14" s="17"/>
      <c r="G14" s="18"/>
      <c r="H14" s="17"/>
      <c r="I14" s="8"/>
      <c r="O14" s="73" t="s">
        <v>66</v>
      </c>
      <c r="P14" s="74">
        <v>3.0659172202350533E-3</v>
      </c>
      <c r="R14" t="s">
        <v>66</v>
      </c>
      <c r="S14" t="s">
        <v>67</v>
      </c>
      <c r="T14" s="76">
        <v>3.0659172202350533E-3</v>
      </c>
    </row>
    <row r="15" spans="1:20" ht="16" thickBot="1" x14ac:dyDescent="0.25">
      <c r="A15" s="33"/>
      <c r="B15" s="33"/>
      <c r="C15" s="33"/>
      <c r="D15" s="33"/>
      <c r="E15" s="33"/>
      <c r="F15" s="33"/>
      <c r="G15" s="34"/>
      <c r="H15" s="33"/>
      <c r="I15" s="39">
        <v>27.78</v>
      </c>
      <c r="O15" s="75" t="s">
        <v>67</v>
      </c>
      <c r="P15" s="74">
        <v>3.0659172202350533E-3</v>
      </c>
      <c r="T15" s="76"/>
    </row>
    <row r="16" spans="1:20" ht="16" thickBot="1" x14ac:dyDescent="0.25">
      <c r="A16" s="35"/>
      <c r="B16" s="36"/>
      <c r="C16" s="36"/>
      <c r="D16" s="36"/>
      <c r="E16" s="36"/>
      <c r="F16" s="36"/>
      <c r="G16" s="37"/>
      <c r="H16" s="36"/>
      <c r="J16" s="20"/>
      <c r="K16" s="20"/>
      <c r="L16" s="20"/>
      <c r="M16" s="38"/>
      <c r="O16" s="73" t="s">
        <v>70</v>
      </c>
      <c r="P16" s="74">
        <v>0.33929483903934593</v>
      </c>
      <c r="R16" t="s">
        <v>70</v>
      </c>
      <c r="S16" t="s">
        <v>71</v>
      </c>
      <c r="T16" s="76">
        <v>0.33929483903934593</v>
      </c>
    </row>
    <row r="17" spans="1:16" ht="30" thickBot="1" x14ac:dyDescent="0.25">
      <c r="A17" s="24"/>
      <c r="B17" s="6"/>
      <c r="C17" s="6"/>
      <c r="D17" s="6"/>
      <c r="E17" s="6"/>
      <c r="F17" s="6"/>
      <c r="G17" s="7"/>
      <c r="H17" s="6"/>
      <c r="I17" s="20" t="s">
        <v>97</v>
      </c>
      <c r="J17" s="12" t="s">
        <v>59</v>
      </c>
      <c r="K17" s="12" t="s">
        <v>60</v>
      </c>
      <c r="L17" s="12" t="s">
        <v>61</v>
      </c>
      <c r="M17" s="40"/>
      <c r="O17" s="75" t="s">
        <v>71</v>
      </c>
      <c r="P17" s="74">
        <v>0.33929483903934593</v>
      </c>
    </row>
    <row r="18" spans="1:16" ht="49" thickBot="1" x14ac:dyDescent="0.25">
      <c r="A18" s="41" t="s">
        <v>0</v>
      </c>
      <c r="B18" s="9" t="s">
        <v>1</v>
      </c>
      <c r="C18" s="9" t="s">
        <v>20</v>
      </c>
      <c r="D18" s="9" t="s">
        <v>21</v>
      </c>
      <c r="E18" s="9" t="s">
        <v>20</v>
      </c>
      <c r="F18" s="9" t="s">
        <v>22</v>
      </c>
      <c r="G18" s="10">
        <v>2.4500000000000002</v>
      </c>
      <c r="H18" s="9" t="s">
        <v>6</v>
      </c>
      <c r="I18" s="25">
        <f t="shared" ref="I18:I35" si="0">G18/$I$15</f>
        <v>8.8192944564434841E-2</v>
      </c>
      <c r="J18" s="2" t="s">
        <v>73</v>
      </c>
      <c r="K18" s="1" t="s">
        <v>74</v>
      </c>
      <c r="L18" s="13">
        <v>3</v>
      </c>
      <c r="M18" s="40"/>
      <c r="O18" s="73" t="s">
        <v>101</v>
      </c>
      <c r="P18" s="74">
        <v>1</v>
      </c>
    </row>
    <row r="19" spans="1:16" ht="65" thickBot="1" x14ac:dyDescent="0.25">
      <c r="A19" s="41" t="s">
        <v>0</v>
      </c>
      <c r="B19" s="9" t="s">
        <v>1</v>
      </c>
      <c r="C19" s="9" t="s">
        <v>23</v>
      </c>
      <c r="D19" s="9" t="s">
        <v>24</v>
      </c>
      <c r="E19" s="9" t="s">
        <v>23</v>
      </c>
      <c r="F19" s="9" t="s">
        <v>22</v>
      </c>
      <c r="G19" s="10">
        <v>0.13</v>
      </c>
      <c r="H19" s="9" t="s">
        <v>6</v>
      </c>
      <c r="I19" s="25">
        <f t="shared" si="0"/>
        <v>4.6796256299496044E-3</v>
      </c>
      <c r="J19" s="2" t="s">
        <v>75</v>
      </c>
      <c r="K19" s="1" t="s">
        <v>76</v>
      </c>
      <c r="L19" s="13">
        <v>3</v>
      </c>
      <c r="M19" s="40"/>
    </row>
    <row r="20" spans="1:16" ht="17" thickBot="1" x14ac:dyDescent="0.25">
      <c r="A20" s="41" t="s">
        <v>0</v>
      </c>
      <c r="B20" s="9" t="s">
        <v>1</v>
      </c>
      <c r="C20" s="9" t="s">
        <v>25</v>
      </c>
      <c r="D20" s="9" t="s">
        <v>9</v>
      </c>
      <c r="E20" s="9" t="s">
        <v>10</v>
      </c>
      <c r="F20" s="9" t="s">
        <v>22</v>
      </c>
      <c r="G20" s="10">
        <v>0.65</v>
      </c>
      <c r="H20" s="9" t="s">
        <v>6</v>
      </c>
      <c r="I20" s="25">
        <f t="shared" si="0"/>
        <v>2.339812814974802E-2</v>
      </c>
      <c r="J20" s="70" t="s">
        <v>66</v>
      </c>
      <c r="K20" s="1" t="s">
        <v>67</v>
      </c>
      <c r="L20" s="13">
        <v>5</v>
      </c>
      <c r="M20" s="40"/>
    </row>
    <row r="21" spans="1:16" ht="33" thickBot="1" x14ac:dyDescent="0.25">
      <c r="A21" s="41" t="s">
        <v>0</v>
      </c>
      <c r="B21" s="9" t="s">
        <v>1</v>
      </c>
      <c r="C21" s="9" t="s">
        <v>26</v>
      </c>
      <c r="D21" s="9" t="s">
        <v>9</v>
      </c>
      <c r="E21" s="9" t="s">
        <v>10</v>
      </c>
      <c r="F21" s="9" t="s">
        <v>22</v>
      </c>
      <c r="G21" s="10">
        <v>0.18</v>
      </c>
      <c r="H21" s="9" t="s">
        <v>6</v>
      </c>
      <c r="I21" s="25">
        <f t="shared" si="0"/>
        <v>6.4794816414686816E-3</v>
      </c>
      <c r="J21" s="2" t="s">
        <v>77</v>
      </c>
      <c r="K21" s="1" t="s">
        <v>78</v>
      </c>
      <c r="L21" s="13">
        <v>4</v>
      </c>
      <c r="M21" s="40"/>
    </row>
    <row r="22" spans="1:16" ht="17" thickBot="1" x14ac:dyDescent="0.25">
      <c r="A22" s="41" t="s">
        <v>0</v>
      </c>
      <c r="B22" s="9" t="s">
        <v>1</v>
      </c>
      <c r="C22" s="9" t="s">
        <v>27</v>
      </c>
      <c r="D22" s="9" t="s">
        <v>9</v>
      </c>
      <c r="E22" s="9" t="s">
        <v>10</v>
      </c>
      <c r="F22" s="9" t="s">
        <v>22</v>
      </c>
      <c r="G22" s="10">
        <v>2.17</v>
      </c>
      <c r="H22" s="9" t="s">
        <v>6</v>
      </c>
      <c r="I22" s="25">
        <f t="shared" si="0"/>
        <v>7.8113750899928003E-2</v>
      </c>
      <c r="J22" s="1" t="s">
        <v>68</v>
      </c>
      <c r="K22" s="1" t="s">
        <v>69</v>
      </c>
      <c r="L22" s="13">
        <v>5</v>
      </c>
      <c r="M22" s="40"/>
    </row>
    <row r="23" spans="1:16" ht="49" thickBot="1" x14ac:dyDescent="0.25">
      <c r="A23" s="41" t="s">
        <v>0</v>
      </c>
      <c r="B23" s="9" t="s">
        <v>1</v>
      </c>
      <c r="C23" s="9" t="s">
        <v>28</v>
      </c>
      <c r="D23" s="9" t="s">
        <v>3</v>
      </c>
      <c r="E23" s="9" t="s">
        <v>4</v>
      </c>
      <c r="F23" s="9" t="s">
        <v>22</v>
      </c>
      <c r="G23" s="10">
        <v>4.07</v>
      </c>
      <c r="H23" s="9" t="s">
        <v>6</v>
      </c>
      <c r="I23" s="25">
        <f t="shared" si="0"/>
        <v>0.14650827933765298</v>
      </c>
      <c r="J23" s="71" t="s">
        <v>62</v>
      </c>
      <c r="K23" s="1" t="s">
        <v>63</v>
      </c>
      <c r="L23" s="13">
        <v>4</v>
      </c>
      <c r="M23" s="40"/>
    </row>
    <row r="24" spans="1:16" ht="33" thickBot="1" x14ac:dyDescent="0.25">
      <c r="A24" s="41" t="s">
        <v>0</v>
      </c>
      <c r="B24" s="9" t="s">
        <v>1</v>
      </c>
      <c r="C24" s="9" t="s">
        <v>29</v>
      </c>
      <c r="D24" s="9" t="s">
        <v>3</v>
      </c>
      <c r="E24" s="9" t="s">
        <v>4</v>
      </c>
      <c r="F24" s="9" t="s">
        <v>22</v>
      </c>
      <c r="G24" s="10">
        <v>3.08</v>
      </c>
      <c r="H24" s="9" t="s">
        <v>6</v>
      </c>
      <c r="I24" s="25">
        <f t="shared" si="0"/>
        <v>0.11087113030957524</v>
      </c>
      <c r="J24" s="2" t="s">
        <v>64</v>
      </c>
      <c r="K24" s="1" t="s">
        <v>65</v>
      </c>
      <c r="L24" s="13">
        <v>3</v>
      </c>
      <c r="M24" s="40"/>
    </row>
    <row r="25" spans="1:16" ht="33" thickBot="1" x14ac:dyDescent="0.25">
      <c r="A25" s="41" t="s">
        <v>0</v>
      </c>
      <c r="B25" s="9" t="s">
        <v>1</v>
      </c>
      <c r="C25" s="9" t="s">
        <v>30</v>
      </c>
      <c r="D25" s="9" t="s">
        <v>3</v>
      </c>
      <c r="E25" s="9" t="s">
        <v>4</v>
      </c>
      <c r="F25" s="9" t="s">
        <v>22</v>
      </c>
      <c r="G25" s="10">
        <v>1.59</v>
      </c>
      <c r="H25" s="9" t="s">
        <v>6</v>
      </c>
      <c r="I25" s="25">
        <f t="shared" si="0"/>
        <v>5.7235421166306699E-2</v>
      </c>
      <c r="J25" s="1" t="s">
        <v>79</v>
      </c>
      <c r="K25" s="1" t="s">
        <v>80</v>
      </c>
      <c r="L25" s="13">
        <v>6</v>
      </c>
      <c r="M25" s="40"/>
    </row>
    <row r="26" spans="1:16" ht="33" thickBot="1" x14ac:dyDescent="0.25">
      <c r="A26" s="41" t="s">
        <v>0</v>
      </c>
      <c r="B26" s="9" t="s">
        <v>1</v>
      </c>
      <c r="C26" s="9" t="s">
        <v>31</v>
      </c>
      <c r="D26" s="9" t="s">
        <v>32</v>
      </c>
      <c r="E26" s="9" t="s">
        <v>33</v>
      </c>
      <c r="F26" s="9" t="s">
        <v>22</v>
      </c>
      <c r="G26" s="10">
        <v>5.59</v>
      </c>
      <c r="H26" s="9" t="s">
        <v>6</v>
      </c>
      <c r="I26" s="25">
        <f t="shared" si="0"/>
        <v>0.20122390208783297</v>
      </c>
      <c r="J26" s="1" t="s">
        <v>81</v>
      </c>
      <c r="K26" s="1" t="s">
        <v>82</v>
      </c>
      <c r="L26" s="13">
        <v>6</v>
      </c>
      <c r="M26" s="40"/>
    </row>
    <row r="27" spans="1:16" ht="65" thickBot="1" x14ac:dyDescent="0.25">
      <c r="A27" s="41" t="s">
        <v>0</v>
      </c>
      <c r="B27" s="9" t="s">
        <v>1</v>
      </c>
      <c r="C27" s="9" t="s">
        <v>34</v>
      </c>
      <c r="D27" s="9" t="s">
        <v>32</v>
      </c>
      <c r="E27" s="9" t="s">
        <v>33</v>
      </c>
      <c r="F27" s="9" t="s">
        <v>22</v>
      </c>
      <c r="G27" s="10">
        <v>1.1499999999999999</v>
      </c>
      <c r="H27" s="9" t="s">
        <v>6</v>
      </c>
      <c r="I27" s="25">
        <f t="shared" si="0"/>
        <v>4.1396688264938801E-2</v>
      </c>
      <c r="J27" s="1" t="s">
        <v>83</v>
      </c>
      <c r="K27" s="1" t="s">
        <v>84</v>
      </c>
      <c r="L27" s="13">
        <v>5</v>
      </c>
      <c r="M27" s="40"/>
    </row>
    <row r="28" spans="1:16" ht="33" thickBot="1" x14ac:dyDescent="0.25">
      <c r="A28" s="41" t="s">
        <v>0</v>
      </c>
      <c r="B28" s="9" t="s">
        <v>1</v>
      </c>
      <c r="C28" s="9" t="s">
        <v>35</v>
      </c>
      <c r="D28" s="9" t="s">
        <v>13</v>
      </c>
      <c r="E28" s="9" t="s">
        <v>36</v>
      </c>
      <c r="F28" s="9" t="s">
        <v>22</v>
      </c>
      <c r="G28" s="10">
        <v>0.09</v>
      </c>
      <c r="H28" s="9" t="s">
        <v>6</v>
      </c>
      <c r="I28" s="25">
        <f t="shared" si="0"/>
        <v>3.2397408207343408E-3</v>
      </c>
      <c r="J28" s="69" t="s">
        <v>85</v>
      </c>
      <c r="K28" s="1" t="s">
        <v>86</v>
      </c>
      <c r="L28" s="13">
        <v>3</v>
      </c>
      <c r="M28" s="40"/>
    </row>
    <row r="29" spans="1:16" ht="49" thickBot="1" x14ac:dyDescent="0.25">
      <c r="A29" s="41" t="s">
        <v>0</v>
      </c>
      <c r="B29" s="9" t="s">
        <v>1</v>
      </c>
      <c r="C29" s="9" t="s">
        <v>37</v>
      </c>
      <c r="D29" s="9" t="s">
        <v>32</v>
      </c>
      <c r="E29" s="9" t="s">
        <v>33</v>
      </c>
      <c r="F29" s="9" t="s">
        <v>22</v>
      </c>
      <c r="G29" s="10">
        <v>1.7</v>
      </c>
      <c r="H29" s="9" t="s">
        <v>6</v>
      </c>
      <c r="I29" s="25">
        <f t="shared" si="0"/>
        <v>6.1195104391648665E-2</v>
      </c>
      <c r="J29" s="1" t="s">
        <v>87</v>
      </c>
      <c r="K29" s="1" t="s">
        <v>88</v>
      </c>
      <c r="L29" s="13">
        <v>5</v>
      </c>
      <c r="M29" s="40"/>
    </row>
    <row r="30" spans="1:16" ht="81" thickBot="1" x14ac:dyDescent="0.25">
      <c r="A30" s="41" t="s">
        <v>0</v>
      </c>
      <c r="B30" s="9" t="s">
        <v>1</v>
      </c>
      <c r="C30" s="9" t="s">
        <v>38</v>
      </c>
      <c r="D30" s="9" t="s">
        <v>39</v>
      </c>
      <c r="E30" s="9" t="s">
        <v>40</v>
      </c>
      <c r="F30" s="9" t="s">
        <v>22</v>
      </c>
      <c r="G30" s="10">
        <v>1.79</v>
      </c>
      <c r="H30" s="9" t="s">
        <v>6</v>
      </c>
      <c r="I30" s="25">
        <f t="shared" si="0"/>
        <v>6.4434845212383005E-2</v>
      </c>
      <c r="J30" s="2" t="s">
        <v>89</v>
      </c>
      <c r="K30" s="1" t="s">
        <v>90</v>
      </c>
      <c r="L30" s="13">
        <v>4</v>
      </c>
      <c r="M30" s="40"/>
    </row>
    <row r="31" spans="1:16" ht="49" thickBot="1" x14ac:dyDescent="0.25">
      <c r="A31" s="41" t="s">
        <v>0</v>
      </c>
      <c r="B31" s="9" t="s">
        <v>1</v>
      </c>
      <c r="C31" s="9" t="s">
        <v>41</v>
      </c>
      <c r="D31" s="9" t="s">
        <v>13</v>
      </c>
      <c r="E31" s="9" t="s">
        <v>14</v>
      </c>
      <c r="F31" s="9" t="s">
        <v>22</v>
      </c>
      <c r="G31" s="10">
        <v>0.68</v>
      </c>
      <c r="H31" s="9" t="s">
        <v>6</v>
      </c>
      <c r="I31" s="25">
        <f t="shared" si="0"/>
        <v>2.4478041756659467E-2</v>
      </c>
      <c r="J31" s="1" t="s">
        <v>91</v>
      </c>
      <c r="K31" s="1" t="s">
        <v>92</v>
      </c>
      <c r="L31" s="13">
        <v>5</v>
      </c>
      <c r="M31" s="40"/>
    </row>
    <row r="32" spans="1:16" ht="33" thickBot="1" x14ac:dyDescent="0.25">
      <c r="A32" s="41" t="s">
        <v>0</v>
      </c>
      <c r="B32" s="9" t="s">
        <v>1</v>
      </c>
      <c r="C32" s="9" t="s">
        <v>42</v>
      </c>
      <c r="D32" s="9" t="s">
        <v>13</v>
      </c>
      <c r="E32" s="9" t="s">
        <v>14</v>
      </c>
      <c r="F32" s="9" t="s">
        <v>22</v>
      </c>
      <c r="G32" s="10">
        <v>0.2</v>
      </c>
      <c r="H32" s="9" t="s">
        <v>6</v>
      </c>
      <c r="I32" s="25">
        <f t="shared" si="0"/>
        <v>7.199424046076314E-3</v>
      </c>
      <c r="J32" s="69" t="s">
        <v>85</v>
      </c>
      <c r="K32" s="1" t="s">
        <v>86</v>
      </c>
      <c r="L32" s="13">
        <v>3</v>
      </c>
      <c r="M32" s="40"/>
      <c r="N32" s="92">
        <f>I32+I28+I35</f>
        <v>4.7876169906407487E-2</v>
      </c>
      <c r="O32" s="8" t="s">
        <v>85</v>
      </c>
    </row>
    <row r="33" spans="1:16" ht="33" thickBot="1" x14ac:dyDescent="0.25">
      <c r="A33" s="41" t="s">
        <v>0</v>
      </c>
      <c r="B33" s="9" t="s">
        <v>1</v>
      </c>
      <c r="C33" s="9" t="s">
        <v>43</v>
      </c>
      <c r="D33" s="9" t="s">
        <v>13</v>
      </c>
      <c r="E33" s="9" t="s">
        <v>14</v>
      </c>
      <c r="F33" s="9" t="s">
        <v>22</v>
      </c>
      <c r="G33" s="10">
        <v>1.04</v>
      </c>
      <c r="H33" s="9" t="s">
        <v>6</v>
      </c>
      <c r="I33" s="25">
        <f t="shared" si="0"/>
        <v>3.7437005039596835E-2</v>
      </c>
      <c r="J33" s="2" t="s">
        <v>93</v>
      </c>
      <c r="K33" s="1" t="s">
        <v>94</v>
      </c>
      <c r="L33" s="13">
        <v>4</v>
      </c>
      <c r="M33" s="40"/>
    </row>
    <row r="34" spans="1:16" ht="49" thickBot="1" x14ac:dyDescent="0.25">
      <c r="A34" s="41" t="s">
        <v>0</v>
      </c>
      <c r="B34" s="9" t="s">
        <v>1</v>
      </c>
      <c r="C34" s="9" t="s">
        <v>44</v>
      </c>
      <c r="D34" s="9" t="s">
        <v>13</v>
      </c>
      <c r="E34" s="9" t="s">
        <v>14</v>
      </c>
      <c r="F34" s="9" t="s">
        <v>22</v>
      </c>
      <c r="G34" s="10">
        <v>0.18</v>
      </c>
      <c r="H34" s="9" t="s">
        <v>6</v>
      </c>
      <c r="I34" s="25">
        <f t="shared" si="0"/>
        <v>6.4794816414686816E-3</v>
      </c>
      <c r="J34" s="1" t="s">
        <v>95</v>
      </c>
      <c r="K34" s="1" t="s">
        <v>96</v>
      </c>
      <c r="L34" s="13">
        <v>6</v>
      </c>
      <c r="M34" s="40"/>
      <c r="P34">
        <v>6.4794816414686816E-3</v>
      </c>
    </row>
    <row r="35" spans="1:16" ht="33" thickBot="1" x14ac:dyDescent="0.25">
      <c r="A35" s="41" t="s">
        <v>0</v>
      </c>
      <c r="B35" s="9" t="s">
        <v>1</v>
      </c>
      <c r="C35" s="9" t="s">
        <v>45</v>
      </c>
      <c r="D35" s="9" t="s">
        <v>13</v>
      </c>
      <c r="E35" s="9" t="s">
        <v>14</v>
      </c>
      <c r="F35" s="9" t="s">
        <v>22</v>
      </c>
      <c r="G35" s="10">
        <v>1.04</v>
      </c>
      <c r="H35" s="9" t="s">
        <v>6</v>
      </c>
      <c r="I35" s="25">
        <f t="shared" si="0"/>
        <v>3.7437005039596835E-2</v>
      </c>
      <c r="J35" s="69" t="s">
        <v>85</v>
      </c>
      <c r="K35" s="1" t="s">
        <v>86</v>
      </c>
      <c r="L35" s="13">
        <v>3</v>
      </c>
      <c r="M35" s="40"/>
    </row>
    <row r="36" spans="1:16" ht="16" thickBot="1" x14ac:dyDescent="0.25">
      <c r="A36" s="41"/>
      <c r="B36" s="9"/>
      <c r="C36" s="9"/>
      <c r="D36" s="9"/>
      <c r="E36" s="9"/>
      <c r="F36" s="9"/>
      <c r="G36" s="10">
        <f>SUM(G18:G35)</f>
        <v>27.779999999999994</v>
      </c>
      <c r="H36" s="9"/>
      <c r="I36" s="42">
        <f>SUM(I18:I35)</f>
        <v>0.99999999999999978</v>
      </c>
      <c r="J36" s="14"/>
      <c r="K36" s="15"/>
      <c r="L36" s="16"/>
      <c r="M36" s="40"/>
    </row>
    <row r="37" spans="1:16" ht="16" thickBot="1" x14ac:dyDescent="0.25">
      <c r="A37" s="41"/>
      <c r="B37" s="9"/>
      <c r="C37" s="9"/>
      <c r="D37" s="9"/>
      <c r="E37" s="9"/>
      <c r="F37" s="9"/>
      <c r="G37" s="10"/>
      <c r="H37" s="9"/>
      <c r="I37" s="42"/>
      <c r="J37" s="14"/>
      <c r="K37" s="15"/>
      <c r="L37" s="16"/>
      <c r="M37" s="40"/>
    </row>
    <row r="38" spans="1:16" ht="16" thickBot="1" x14ac:dyDescent="0.25">
      <c r="A38" s="43"/>
      <c r="B38" s="44"/>
      <c r="C38" s="44"/>
      <c r="D38" s="44"/>
      <c r="E38" s="44"/>
      <c r="F38" s="44"/>
      <c r="G38" s="45"/>
      <c r="H38" s="44"/>
      <c r="I38" s="46"/>
      <c r="J38" s="47"/>
      <c r="K38" s="48"/>
      <c r="L38" s="49"/>
      <c r="M38" s="32"/>
    </row>
    <row r="39" spans="1:16" ht="16" thickBot="1" x14ac:dyDescent="0.25">
      <c r="J39" s="11"/>
    </row>
    <row r="40" spans="1:16" ht="16" thickBot="1" x14ac:dyDescent="0.25">
      <c r="A40" s="54"/>
      <c r="B40" s="55"/>
      <c r="C40" s="55"/>
      <c r="D40" s="55"/>
      <c r="E40" s="55"/>
      <c r="F40" s="55"/>
      <c r="G40" s="56"/>
      <c r="H40" s="55"/>
      <c r="I40" s="20" t="s">
        <v>98</v>
      </c>
      <c r="J40" s="20"/>
      <c r="K40" s="20"/>
      <c r="L40" s="20"/>
      <c r="M40" s="38"/>
    </row>
    <row r="41" spans="1:16" ht="30" thickBot="1" x14ac:dyDescent="0.25">
      <c r="A41" s="41"/>
      <c r="B41" s="9"/>
      <c r="C41" s="9"/>
      <c r="D41" s="9"/>
      <c r="E41" s="9"/>
      <c r="F41" s="9"/>
      <c r="G41" s="10"/>
      <c r="H41" s="9"/>
      <c r="I41" s="21">
        <v>9.98</v>
      </c>
      <c r="J41" s="22" t="s">
        <v>59</v>
      </c>
      <c r="K41" s="22" t="s">
        <v>60</v>
      </c>
      <c r="L41" s="23" t="s">
        <v>61</v>
      </c>
      <c r="M41" s="40"/>
    </row>
    <row r="42" spans="1:16" ht="49" thickBot="1" x14ac:dyDescent="0.25">
      <c r="A42" s="41" t="s">
        <v>0</v>
      </c>
      <c r="B42" s="9" t="s">
        <v>1</v>
      </c>
      <c r="C42" s="9" t="s">
        <v>2</v>
      </c>
      <c r="D42" s="9" t="s">
        <v>46</v>
      </c>
      <c r="E42" s="9" t="s">
        <v>4</v>
      </c>
      <c r="F42" s="9" t="s">
        <v>5</v>
      </c>
      <c r="G42" s="10">
        <v>3</v>
      </c>
      <c r="H42" s="9" t="s">
        <v>6</v>
      </c>
      <c r="I42" s="25">
        <f>G42/$I$41</f>
        <v>0.30060120240480959</v>
      </c>
      <c r="J42" s="2" t="s">
        <v>62</v>
      </c>
      <c r="K42" s="1" t="s">
        <v>63</v>
      </c>
      <c r="L42" s="26">
        <v>4</v>
      </c>
      <c r="M42" s="40"/>
    </row>
    <row r="43" spans="1:16" ht="17" thickBot="1" x14ac:dyDescent="0.25">
      <c r="A43" s="58" t="s">
        <v>0</v>
      </c>
      <c r="B43" s="3" t="s">
        <v>1</v>
      </c>
      <c r="C43" s="1" t="s">
        <v>7</v>
      </c>
      <c r="D43" s="1" t="s">
        <v>46</v>
      </c>
      <c r="E43" s="1" t="s">
        <v>4</v>
      </c>
      <c r="F43" s="1" t="s">
        <v>5</v>
      </c>
      <c r="G43" s="4">
        <v>2.81</v>
      </c>
      <c r="H43" s="1" t="s">
        <v>6</v>
      </c>
      <c r="I43" s="25">
        <f t="shared" ref="I43:I49" si="1">G43/$I$41</f>
        <v>0.28156312625250501</v>
      </c>
      <c r="J43" s="2" t="s">
        <v>64</v>
      </c>
      <c r="K43" s="1" t="s">
        <v>65</v>
      </c>
      <c r="L43" s="26">
        <v>3</v>
      </c>
      <c r="M43" s="40"/>
    </row>
    <row r="44" spans="1:16" ht="17" thickBot="1" x14ac:dyDescent="0.25">
      <c r="A44" s="58" t="s">
        <v>0</v>
      </c>
      <c r="B44" s="3" t="s">
        <v>1</v>
      </c>
      <c r="C44" s="1" t="s">
        <v>8</v>
      </c>
      <c r="D44" s="1" t="s">
        <v>47</v>
      </c>
      <c r="E44" s="1" t="s">
        <v>10</v>
      </c>
      <c r="F44" s="1" t="s">
        <v>5</v>
      </c>
      <c r="G44" s="4">
        <v>0.01</v>
      </c>
      <c r="H44" s="1" t="s">
        <v>6</v>
      </c>
      <c r="I44" s="25">
        <f t="shared" si="1"/>
        <v>1.002004008016032E-3</v>
      </c>
      <c r="J44" s="1" t="s">
        <v>66</v>
      </c>
      <c r="K44" s="1" t="s">
        <v>67</v>
      </c>
      <c r="L44" s="26">
        <v>5</v>
      </c>
      <c r="M44" s="40"/>
    </row>
    <row r="45" spans="1:16" ht="17" thickBot="1" x14ac:dyDescent="0.25">
      <c r="A45" s="58" t="s">
        <v>0</v>
      </c>
      <c r="B45" s="3" t="s">
        <v>1</v>
      </c>
      <c r="C45" s="1" t="s">
        <v>11</v>
      </c>
      <c r="D45" s="1" t="s">
        <v>47</v>
      </c>
      <c r="E45" s="1" t="s">
        <v>10</v>
      </c>
      <c r="F45" s="1" t="s">
        <v>5</v>
      </c>
      <c r="G45" s="4">
        <v>0.12</v>
      </c>
      <c r="H45" s="1" t="s">
        <v>6</v>
      </c>
      <c r="I45" s="25">
        <f t="shared" si="1"/>
        <v>1.2024048096192385E-2</v>
      </c>
      <c r="J45" s="79" t="s">
        <v>68</v>
      </c>
      <c r="K45" s="79" t="s">
        <v>69</v>
      </c>
      <c r="L45" s="80">
        <v>5</v>
      </c>
      <c r="M45" s="40"/>
    </row>
    <row r="46" spans="1:16" ht="33" thickBot="1" x14ac:dyDescent="0.25">
      <c r="A46" s="58" t="s">
        <v>0</v>
      </c>
      <c r="B46" s="3" t="s">
        <v>1</v>
      </c>
      <c r="C46" s="1" t="s">
        <v>12</v>
      </c>
      <c r="D46" s="1" t="s">
        <v>48</v>
      </c>
      <c r="E46" s="1" t="s">
        <v>14</v>
      </c>
      <c r="F46" s="1" t="s">
        <v>5</v>
      </c>
      <c r="G46" s="4">
        <v>2.19</v>
      </c>
      <c r="H46" s="78" t="s">
        <v>6</v>
      </c>
      <c r="I46" s="81">
        <f t="shared" si="1"/>
        <v>0.21943887775551102</v>
      </c>
      <c r="J46" s="82" t="s">
        <v>70</v>
      </c>
      <c r="K46" s="82" t="s">
        <v>71</v>
      </c>
      <c r="L46" s="83">
        <v>5</v>
      </c>
      <c r="M46" s="38"/>
      <c r="N46" s="38"/>
    </row>
    <row r="47" spans="1:16" ht="33" thickBot="1" x14ac:dyDescent="0.25">
      <c r="A47" s="58" t="s">
        <v>0</v>
      </c>
      <c r="B47" s="3" t="s">
        <v>1</v>
      </c>
      <c r="C47" s="1" t="s">
        <v>15</v>
      </c>
      <c r="D47" s="1" t="s">
        <v>48</v>
      </c>
      <c r="E47" s="1" t="s">
        <v>14</v>
      </c>
      <c r="F47" s="1" t="s">
        <v>5</v>
      </c>
      <c r="G47" s="4">
        <v>0.1</v>
      </c>
      <c r="H47" s="78" t="s">
        <v>6</v>
      </c>
      <c r="I47" s="84">
        <f t="shared" si="1"/>
        <v>1.002004008016032E-2</v>
      </c>
      <c r="J47" s="85" t="s">
        <v>70</v>
      </c>
      <c r="K47" s="62" t="s">
        <v>71</v>
      </c>
      <c r="L47" s="86">
        <v>5</v>
      </c>
      <c r="M47" s="32"/>
      <c r="N47" s="90">
        <f>I46+I47</f>
        <v>0.22945891783567135</v>
      </c>
    </row>
    <row r="48" spans="1:16" ht="17" thickBot="1" x14ac:dyDescent="0.25">
      <c r="A48" s="58" t="s">
        <v>0</v>
      </c>
      <c r="B48" s="3" t="s">
        <v>1</v>
      </c>
      <c r="C48" s="1" t="s">
        <v>16</v>
      </c>
      <c r="D48" s="1" t="s">
        <v>49</v>
      </c>
      <c r="E48" s="1" t="s">
        <v>18</v>
      </c>
      <c r="F48" s="1" t="s">
        <v>5</v>
      </c>
      <c r="G48" s="4">
        <v>0.11</v>
      </c>
      <c r="H48" s="78" t="s">
        <v>6</v>
      </c>
      <c r="I48" s="81">
        <f t="shared" si="1"/>
        <v>1.1022044088176352E-2</v>
      </c>
      <c r="J48" s="88">
        <v>10</v>
      </c>
      <c r="K48" s="82" t="s">
        <v>72</v>
      </c>
      <c r="L48" s="83">
        <v>2</v>
      </c>
      <c r="M48" s="38"/>
      <c r="N48" s="38"/>
    </row>
    <row r="49" spans="1:14" ht="17" thickBot="1" x14ac:dyDescent="0.25">
      <c r="A49" s="58" t="s">
        <v>0</v>
      </c>
      <c r="B49" s="3" t="s">
        <v>1</v>
      </c>
      <c r="C49" s="1" t="s">
        <v>19</v>
      </c>
      <c r="D49" s="1" t="s">
        <v>48</v>
      </c>
      <c r="E49" s="1" t="s">
        <v>14</v>
      </c>
      <c r="F49" s="1" t="s">
        <v>5</v>
      </c>
      <c r="G49" s="4">
        <v>1.63</v>
      </c>
      <c r="H49" s="78" t="s">
        <v>6</v>
      </c>
      <c r="I49" s="84">
        <f t="shared" si="1"/>
        <v>0.1633266533066132</v>
      </c>
      <c r="J49" s="89">
        <v>10</v>
      </c>
      <c r="K49" s="62" t="s">
        <v>72</v>
      </c>
      <c r="L49" s="86">
        <v>2</v>
      </c>
      <c r="M49" s="32"/>
      <c r="N49" s="87">
        <f>+I48+I49</f>
        <v>0.17434869739478956</v>
      </c>
    </row>
    <row r="50" spans="1:14" ht="16" thickBot="1" x14ac:dyDescent="0.25">
      <c r="A50" s="59"/>
      <c r="B50" s="50"/>
      <c r="C50" s="1"/>
      <c r="D50" s="1"/>
      <c r="E50" s="1"/>
      <c r="F50" s="1"/>
      <c r="G50" s="4">
        <f>SUM(G42:G49)</f>
        <v>9.9699999999999989</v>
      </c>
      <c r="H50" s="1"/>
      <c r="I50" s="91">
        <f>SUM(I42:I49)</f>
        <v>0.99899799599198391</v>
      </c>
      <c r="J50" s="57"/>
      <c r="K50" s="57"/>
      <c r="L50" s="57"/>
      <c r="M50" s="40"/>
    </row>
    <row r="51" spans="1:14" ht="16" thickBot="1" x14ac:dyDescent="0.25">
      <c r="A51" s="60"/>
      <c r="B51" s="61"/>
      <c r="C51" s="62"/>
      <c r="D51" s="62"/>
      <c r="E51" s="62"/>
      <c r="F51" s="62"/>
      <c r="G51" s="63"/>
      <c r="H51" s="62"/>
      <c r="I51" s="31"/>
      <c r="J51" s="31"/>
      <c r="K51" s="31"/>
      <c r="L51" s="31"/>
      <c r="M51" s="32"/>
    </row>
    <row r="52" spans="1:14" ht="16" thickBot="1" x14ac:dyDescent="0.25">
      <c r="A52" s="64"/>
      <c r="B52" s="65"/>
      <c r="C52" s="66"/>
      <c r="D52" s="66"/>
      <c r="E52" s="66"/>
      <c r="F52" s="66"/>
      <c r="G52" s="67"/>
      <c r="H52" s="66"/>
      <c r="I52" s="57"/>
      <c r="J52" s="57"/>
      <c r="K52" s="57"/>
      <c r="L52" s="57"/>
      <c r="M52" s="57"/>
    </row>
    <row r="53" spans="1:14" ht="16" thickBot="1" x14ac:dyDescent="0.25">
      <c r="A53" s="64"/>
      <c r="B53" s="65"/>
      <c r="C53" s="66"/>
      <c r="D53" s="66"/>
      <c r="E53" s="66"/>
      <c r="F53" s="66"/>
      <c r="G53" s="67"/>
      <c r="H53" s="66"/>
      <c r="I53" s="20" t="s">
        <v>99</v>
      </c>
      <c r="J53" s="20"/>
      <c r="K53" s="20"/>
      <c r="L53" s="20"/>
      <c r="M53" s="57"/>
    </row>
    <row r="54" spans="1:14" ht="30" thickBot="1" x14ac:dyDescent="0.25">
      <c r="A54" s="51"/>
      <c r="B54" s="51"/>
      <c r="C54" s="52"/>
      <c r="D54" s="52"/>
      <c r="E54" s="52"/>
      <c r="F54" s="52"/>
      <c r="G54" s="53"/>
      <c r="H54" s="52"/>
      <c r="I54" s="21">
        <v>4.88</v>
      </c>
      <c r="J54" s="22" t="s">
        <v>59</v>
      </c>
      <c r="K54" s="22" t="s">
        <v>60</v>
      </c>
      <c r="L54" s="23" t="s">
        <v>61</v>
      </c>
    </row>
    <row r="55" spans="1:14" ht="49" thickBot="1" x14ac:dyDescent="0.25">
      <c r="A55" s="3" t="s">
        <v>0</v>
      </c>
      <c r="B55" s="3" t="s">
        <v>1</v>
      </c>
      <c r="C55" s="1" t="s">
        <v>20</v>
      </c>
      <c r="D55" s="1" t="s">
        <v>50</v>
      </c>
      <c r="E55" s="1" t="s">
        <v>20</v>
      </c>
      <c r="F55" s="1" t="s">
        <v>22</v>
      </c>
      <c r="G55" s="4">
        <v>0.19</v>
      </c>
      <c r="H55" s="1" t="s">
        <v>6</v>
      </c>
      <c r="I55" s="5">
        <f>G55/$I$54</f>
        <v>3.8934426229508198E-2</v>
      </c>
      <c r="J55" s="2" t="s">
        <v>73</v>
      </c>
      <c r="K55" s="1" t="s">
        <v>74</v>
      </c>
      <c r="L55" s="13">
        <v>3</v>
      </c>
    </row>
    <row r="56" spans="1:14" ht="65" thickBot="1" x14ac:dyDescent="0.25">
      <c r="A56" s="3" t="s">
        <v>0</v>
      </c>
      <c r="B56" s="3" t="s">
        <v>1</v>
      </c>
      <c r="C56" s="1" t="s">
        <v>23</v>
      </c>
      <c r="D56" s="1" t="s">
        <v>51</v>
      </c>
      <c r="E56" s="1" t="s">
        <v>23</v>
      </c>
      <c r="F56" s="1" t="s">
        <v>22</v>
      </c>
      <c r="G56" s="4">
        <v>0.03</v>
      </c>
      <c r="H56" s="1" t="s">
        <v>6</v>
      </c>
      <c r="I56" s="5">
        <f t="shared" ref="I56:I72" si="2">G56/$I$54</f>
        <v>6.1475409836065573E-3</v>
      </c>
      <c r="J56" s="2" t="s">
        <v>75</v>
      </c>
      <c r="K56" s="1" t="s">
        <v>76</v>
      </c>
      <c r="L56" s="13">
        <v>3</v>
      </c>
    </row>
    <row r="57" spans="1:14" ht="17" thickBot="1" x14ac:dyDescent="0.25">
      <c r="A57" s="3" t="s">
        <v>0</v>
      </c>
      <c r="B57" s="3" t="s">
        <v>1</v>
      </c>
      <c r="C57" s="1" t="s">
        <v>25</v>
      </c>
      <c r="D57" s="1" t="s">
        <v>47</v>
      </c>
      <c r="E57" s="1" t="s">
        <v>10</v>
      </c>
      <c r="F57" s="1" t="s">
        <v>22</v>
      </c>
      <c r="G57" s="4">
        <v>0.03</v>
      </c>
      <c r="H57" s="1" t="s">
        <v>6</v>
      </c>
      <c r="I57" s="5">
        <f t="shared" si="2"/>
        <v>6.1475409836065573E-3</v>
      </c>
      <c r="J57" s="1" t="s">
        <v>66</v>
      </c>
      <c r="K57" s="1" t="s">
        <v>67</v>
      </c>
      <c r="L57" s="13">
        <v>5</v>
      </c>
    </row>
    <row r="58" spans="1:14" ht="33" thickBot="1" x14ac:dyDescent="0.25">
      <c r="A58" s="3" t="s">
        <v>0</v>
      </c>
      <c r="B58" s="3" t="s">
        <v>1</v>
      </c>
      <c r="C58" s="1" t="s">
        <v>26</v>
      </c>
      <c r="D58" s="1" t="s">
        <v>47</v>
      </c>
      <c r="E58" s="1" t="s">
        <v>10</v>
      </c>
      <c r="F58" s="1" t="s">
        <v>22</v>
      </c>
      <c r="G58" s="4">
        <v>0.02</v>
      </c>
      <c r="H58" s="1" t="s">
        <v>6</v>
      </c>
      <c r="I58" s="5">
        <f t="shared" si="2"/>
        <v>4.0983606557377051E-3</v>
      </c>
      <c r="J58" s="2" t="s">
        <v>77</v>
      </c>
      <c r="K58" s="1" t="s">
        <v>78</v>
      </c>
      <c r="L58" s="13">
        <v>4</v>
      </c>
    </row>
    <row r="59" spans="1:14" ht="17" thickBot="1" x14ac:dyDescent="0.25">
      <c r="A59" s="3" t="s">
        <v>0</v>
      </c>
      <c r="B59" s="3" t="s">
        <v>1</v>
      </c>
      <c r="C59" s="1" t="s">
        <v>27</v>
      </c>
      <c r="D59" s="1" t="s">
        <v>47</v>
      </c>
      <c r="E59" s="1" t="s">
        <v>10</v>
      </c>
      <c r="F59" s="1" t="s">
        <v>22</v>
      </c>
      <c r="G59" s="4">
        <v>0.03</v>
      </c>
      <c r="H59" s="1" t="s">
        <v>6</v>
      </c>
      <c r="I59" s="5">
        <f t="shared" si="2"/>
        <v>6.1475409836065573E-3</v>
      </c>
      <c r="J59" s="1" t="s">
        <v>68</v>
      </c>
      <c r="K59" s="1" t="s">
        <v>69</v>
      </c>
      <c r="L59" s="13">
        <v>5</v>
      </c>
    </row>
    <row r="60" spans="1:14" ht="49" thickBot="1" x14ac:dyDescent="0.25">
      <c r="A60" s="3" t="s">
        <v>0</v>
      </c>
      <c r="B60" s="3" t="s">
        <v>1</v>
      </c>
      <c r="C60" s="1" t="s">
        <v>28</v>
      </c>
      <c r="D60" s="1" t="s">
        <v>46</v>
      </c>
      <c r="E60" s="1" t="s">
        <v>4</v>
      </c>
      <c r="F60" s="1" t="s">
        <v>22</v>
      </c>
      <c r="G60" s="4">
        <v>1.1200000000000001</v>
      </c>
      <c r="H60" s="1" t="s">
        <v>6</v>
      </c>
      <c r="I60" s="5">
        <f t="shared" si="2"/>
        <v>0.22950819672131151</v>
      </c>
      <c r="J60" s="2" t="s">
        <v>62</v>
      </c>
      <c r="K60" s="1" t="s">
        <v>63</v>
      </c>
      <c r="L60" s="13">
        <v>4</v>
      </c>
    </row>
    <row r="61" spans="1:14" ht="17" thickBot="1" x14ac:dyDescent="0.25">
      <c r="A61" s="3" t="s">
        <v>0</v>
      </c>
      <c r="B61" s="3" t="s">
        <v>1</v>
      </c>
      <c r="C61" s="1" t="s">
        <v>29</v>
      </c>
      <c r="D61" s="1" t="s">
        <v>46</v>
      </c>
      <c r="E61" s="1" t="s">
        <v>4</v>
      </c>
      <c r="F61" s="1" t="s">
        <v>22</v>
      </c>
      <c r="G61" s="4">
        <v>1.33</v>
      </c>
      <c r="H61" s="1" t="s">
        <v>6</v>
      </c>
      <c r="I61" s="5">
        <f t="shared" si="2"/>
        <v>0.27254098360655737</v>
      </c>
      <c r="J61" s="2" t="s">
        <v>64</v>
      </c>
      <c r="K61" s="1" t="s">
        <v>65</v>
      </c>
      <c r="L61" s="13">
        <v>3</v>
      </c>
    </row>
    <row r="62" spans="1:14" ht="17" thickBot="1" x14ac:dyDescent="0.25">
      <c r="A62" s="3" t="s">
        <v>0</v>
      </c>
      <c r="B62" s="3" t="s">
        <v>1</v>
      </c>
      <c r="C62" s="1" t="s">
        <v>30</v>
      </c>
      <c r="D62" s="1" t="s">
        <v>46</v>
      </c>
      <c r="E62" s="1" t="s">
        <v>4</v>
      </c>
      <c r="F62" s="1" t="s">
        <v>22</v>
      </c>
      <c r="G62" s="4">
        <v>0.65</v>
      </c>
      <c r="H62" s="1" t="s">
        <v>6</v>
      </c>
      <c r="I62" s="5">
        <f t="shared" si="2"/>
        <v>0.13319672131147542</v>
      </c>
      <c r="J62" s="1" t="s">
        <v>79</v>
      </c>
      <c r="K62" s="1" t="s">
        <v>80</v>
      </c>
      <c r="L62" s="13">
        <v>6</v>
      </c>
    </row>
    <row r="63" spans="1:14" ht="33" thickBot="1" x14ac:dyDescent="0.25">
      <c r="A63" s="3" t="s">
        <v>0</v>
      </c>
      <c r="B63" s="3" t="s">
        <v>1</v>
      </c>
      <c r="C63" s="1" t="s">
        <v>31</v>
      </c>
      <c r="D63" s="1" t="s">
        <v>52</v>
      </c>
      <c r="E63" s="1" t="s">
        <v>33</v>
      </c>
      <c r="F63" s="1" t="s">
        <v>22</v>
      </c>
      <c r="G63" s="4">
        <v>0.79</v>
      </c>
      <c r="H63" s="1" t="s">
        <v>6</v>
      </c>
      <c r="I63" s="5">
        <f t="shared" si="2"/>
        <v>0.16188524590163936</v>
      </c>
      <c r="J63" s="1" t="s">
        <v>81</v>
      </c>
      <c r="K63" s="1" t="s">
        <v>82</v>
      </c>
      <c r="L63" s="13">
        <v>6</v>
      </c>
    </row>
    <row r="64" spans="1:14" ht="65" thickBot="1" x14ac:dyDescent="0.25">
      <c r="A64" s="3" t="s">
        <v>0</v>
      </c>
      <c r="B64" s="3" t="s">
        <v>1</v>
      </c>
      <c r="C64" s="1" t="s">
        <v>34</v>
      </c>
      <c r="D64" s="1" t="s">
        <v>52</v>
      </c>
      <c r="E64" s="1" t="s">
        <v>33</v>
      </c>
      <c r="F64" s="1" t="s">
        <v>22</v>
      </c>
      <c r="G64" s="4">
        <v>0.02</v>
      </c>
      <c r="H64" s="1" t="s">
        <v>6</v>
      </c>
      <c r="I64" s="5">
        <f t="shared" si="2"/>
        <v>4.0983606557377051E-3</v>
      </c>
      <c r="J64" s="1" t="s">
        <v>83</v>
      </c>
      <c r="K64" s="1" t="s">
        <v>84</v>
      </c>
      <c r="L64" s="13">
        <v>5</v>
      </c>
    </row>
    <row r="65" spans="1:13" ht="33" thickBot="1" x14ac:dyDescent="0.25">
      <c r="A65" s="3" t="s">
        <v>0</v>
      </c>
      <c r="B65" s="3" t="s">
        <v>1</v>
      </c>
      <c r="C65" s="1" t="s">
        <v>35</v>
      </c>
      <c r="D65" s="1" t="s">
        <v>48</v>
      </c>
      <c r="E65" s="1" t="s">
        <v>36</v>
      </c>
      <c r="F65" s="1" t="s">
        <v>22</v>
      </c>
      <c r="G65" s="4">
        <v>0.08</v>
      </c>
      <c r="H65" s="1" t="s">
        <v>6</v>
      </c>
      <c r="I65" s="5">
        <f t="shared" si="2"/>
        <v>1.6393442622950821E-2</v>
      </c>
      <c r="J65" s="2" t="s">
        <v>85</v>
      </c>
      <c r="K65" s="1" t="s">
        <v>86</v>
      </c>
      <c r="L65" s="13">
        <v>3</v>
      </c>
    </row>
    <row r="66" spans="1:13" ht="49" thickBot="1" x14ac:dyDescent="0.25">
      <c r="A66" s="3" t="s">
        <v>0</v>
      </c>
      <c r="B66" s="3" t="s">
        <v>1</v>
      </c>
      <c r="C66" s="1" t="s">
        <v>37</v>
      </c>
      <c r="D66" s="1" t="s">
        <v>52</v>
      </c>
      <c r="E66" s="1" t="s">
        <v>33</v>
      </c>
      <c r="F66" s="1" t="s">
        <v>22</v>
      </c>
      <c r="G66" s="4">
        <v>0.19</v>
      </c>
      <c r="H66" s="1" t="s">
        <v>6</v>
      </c>
      <c r="I66" s="5">
        <f t="shared" si="2"/>
        <v>3.8934426229508198E-2</v>
      </c>
      <c r="J66" s="1" t="s">
        <v>87</v>
      </c>
      <c r="K66" s="1" t="s">
        <v>88</v>
      </c>
      <c r="L66" s="13">
        <v>5</v>
      </c>
    </row>
    <row r="67" spans="1:13" ht="81" thickBot="1" x14ac:dyDescent="0.25">
      <c r="A67" s="3" t="s">
        <v>0</v>
      </c>
      <c r="B67" s="3" t="s">
        <v>1</v>
      </c>
      <c r="C67" s="1" t="s">
        <v>38</v>
      </c>
      <c r="D67" s="1" t="s">
        <v>53</v>
      </c>
      <c r="E67" s="1" t="s">
        <v>40</v>
      </c>
      <c r="F67" s="1" t="s">
        <v>22</v>
      </c>
      <c r="G67" s="4">
        <v>0.18</v>
      </c>
      <c r="H67" s="1" t="s">
        <v>6</v>
      </c>
      <c r="I67" s="5">
        <f t="shared" si="2"/>
        <v>3.6885245901639344E-2</v>
      </c>
      <c r="J67" s="2" t="s">
        <v>89</v>
      </c>
      <c r="K67" s="1" t="s">
        <v>90</v>
      </c>
      <c r="L67" s="13">
        <v>4</v>
      </c>
    </row>
    <row r="68" spans="1:13" ht="49" thickBot="1" x14ac:dyDescent="0.25">
      <c r="A68" s="3" t="s">
        <v>0</v>
      </c>
      <c r="B68" s="3" t="s">
        <v>1</v>
      </c>
      <c r="C68" s="1" t="s">
        <v>41</v>
      </c>
      <c r="D68" s="1" t="s">
        <v>48</v>
      </c>
      <c r="E68" s="1" t="s">
        <v>14</v>
      </c>
      <c r="F68" s="1" t="s">
        <v>22</v>
      </c>
      <c r="G68" s="4">
        <v>0.01</v>
      </c>
      <c r="H68" s="1" t="s">
        <v>6</v>
      </c>
      <c r="I68" s="5">
        <f t="shared" si="2"/>
        <v>2.0491803278688526E-3</v>
      </c>
      <c r="J68" s="1" t="s">
        <v>91</v>
      </c>
      <c r="K68" s="1" t="s">
        <v>92</v>
      </c>
      <c r="L68" s="13">
        <v>5</v>
      </c>
    </row>
    <row r="69" spans="1:13" ht="33" thickBot="1" x14ac:dyDescent="0.25">
      <c r="A69" s="3" t="s">
        <v>0</v>
      </c>
      <c r="B69" s="3" t="s">
        <v>1</v>
      </c>
      <c r="C69" s="1" t="s">
        <v>42</v>
      </c>
      <c r="D69" s="1" t="s">
        <v>48</v>
      </c>
      <c r="E69" s="1" t="s">
        <v>14</v>
      </c>
      <c r="F69" s="1" t="s">
        <v>22</v>
      </c>
      <c r="G69" s="4">
        <v>0</v>
      </c>
      <c r="H69" s="1" t="s">
        <v>6</v>
      </c>
      <c r="I69" s="5">
        <f t="shared" si="2"/>
        <v>0</v>
      </c>
      <c r="J69" s="2" t="s">
        <v>85</v>
      </c>
      <c r="K69" s="1" t="s">
        <v>86</v>
      </c>
      <c r="L69" s="13">
        <v>3</v>
      </c>
    </row>
    <row r="70" spans="1:13" ht="33" thickBot="1" x14ac:dyDescent="0.25">
      <c r="A70" s="3" t="s">
        <v>0</v>
      </c>
      <c r="B70" s="3" t="s">
        <v>1</v>
      </c>
      <c r="C70" s="1" t="s">
        <v>43</v>
      </c>
      <c r="D70" s="1" t="s">
        <v>48</v>
      </c>
      <c r="E70" s="1" t="s">
        <v>14</v>
      </c>
      <c r="F70" s="1" t="s">
        <v>22</v>
      </c>
      <c r="G70" s="4">
        <v>0.01</v>
      </c>
      <c r="H70" s="1" t="s">
        <v>6</v>
      </c>
      <c r="I70" s="5">
        <f t="shared" si="2"/>
        <v>2.0491803278688526E-3</v>
      </c>
      <c r="J70" s="2" t="s">
        <v>93</v>
      </c>
      <c r="K70" s="1" t="s">
        <v>94</v>
      </c>
      <c r="L70" s="13">
        <v>4</v>
      </c>
    </row>
    <row r="71" spans="1:13" ht="49" thickBot="1" x14ac:dyDescent="0.25">
      <c r="A71" s="3" t="s">
        <v>0</v>
      </c>
      <c r="B71" s="3" t="s">
        <v>1</v>
      </c>
      <c r="C71" s="1" t="s">
        <v>44</v>
      </c>
      <c r="D71" s="1" t="s">
        <v>48</v>
      </c>
      <c r="E71" s="1" t="s">
        <v>14</v>
      </c>
      <c r="F71" s="1" t="s">
        <v>22</v>
      </c>
      <c r="G71" s="4">
        <v>0</v>
      </c>
      <c r="H71" s="1" t="s">
        <v>6</v>
      </c>
      <c r="I71" s="5">
        <f t="shared" si="2"/>
        <v>0</v>
      </c>
      <c r="J71" s="1" t="s">
        <v>95</v>
      </c>
      <c r="K71" s="1" t="s">
        <v>96</v>
      </c>
      <c r="L71" s="13">
        <v>6</v>
      </c>
    </row>
    <row r="72" spans="1:13" ht="33" thickBot="1" x14ac:dyDescent="0.25">
      <c r="A72" s="3" t="s">
        <v>0</v>
      </c>
      <c r="B72" s="3" t="s">
        <v>1</v>
      </c>
      <c r="C72" s="1" t="s">
        <v>45</v>
      </c>
      <c r="D72" s="1" t="s">
        <v>48</v>
      </c>
      <c r="E72" s="1" t="s">
        <v>14</v>
      </c>
      <c r="F72" s="1" t="s">
        <v>22</v>
      </c>
      <c r="G72" s="4">
        <v>0.2</v>
      </c>
      <c r="H72" s="1" t="s">
        <v>6</v>
      </c>
      <c r="I72" s="5">
        <f t="shared" si="2"/>
        <v>4.0983606557377053E-2</v>
      </c>
      <c r="J72" s="2" t="s">
        <v>85</v>
      </c>
      <c r="K72" s="1" t="s">
        <v>86</v>
      </c>
      <c r="L72" s="13">
        <v>3</v>
      </c>
      <c r="M72" s="5">
        <f>I72+I69+I65</f>
        <v>5.7377049180327877E-2</v>
      </c>
    </row>
    <row r="73" spans="1:13" x14ac:dyDescent="0.2">
      <c r="G73" s="5">
        <f>SUM(G55:G72)</f>
        <v>4.879999999999999</v>
      </c>
      <c r="I73" s="5">
        <f>SUM(I55:I72)</f>
        <v>1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Wandl - BK</dc:creator>
  <cp:lastModifiedBy>Rusne Sileryte</cp:lastModifiedBy>
  <dcterms:created xsi:type="dcterms:W3CDTF">2018-03-07T12:20:05Z</dcterms:created>
  <dcterms:modified xsi:type="dcterms:W3CDTF">2019-09-22T08:37:59Z</dcterms:modified>
</cp:coreProperties>
</file>