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C:\Users\saiveR\Documents\Twente\Paper\ReviewLighttTrappingSilicon\"/>
    </mc:Choice>
  </mc:AlternateContent>
  <xr:revisionPtr revIDLastSave="0" documentId="13_ncr:1_{E049BB52-9644-4207-A1EF-8793E49E3184}" xr6:coauthVersionLast="45" xr6:coauthVersionMax="45" xr10:uidLastSave="{00000000-0000-0000-0000-000000000000}"/>
  <bookViews>
    <workbookView xWindow="-98" yWindow="-98" windowWidth="20715" windowHeight="13276" xr2:uid="{00000000-000D-0000-FFFF-FFFF00000000}"/>
  </bookViews>
  <sheets>
    <sheet name="RefractiveIndexSi GaAs" sheetId="1" r:id="rId1"/>
    <sheet name="Wavelength thickness trapping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2" i="1"/>
  <c r="E2" i="1"/>
  <c r="E46" i="2" l="1"/>
  <c r="E47" i="2"/>
  <c r="E48" i="2"/>
  <c r="E49" i="2"/>
  <c r="E50" i="2"/>
  <c r="E51" i="2"/>
  <c r="E52" i="2"/>
  <c r="E53" i="2"/>
  <c r="E54" i="2"/>
  <c r="E55" i="2"/>
  <c r="E45" i="2"/>
  <c r="E58" i="2"/>
  <c r="E59" i="2"/>
  <c r="E57" i="2"/>
  <c r="E56" i="2"/>
  <c r="Y71" i="2" l="1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62" i="2"/>
  <c r="Y63" i="2"/>
  <c r="Y64" i="2"/>
  <c r="Y65" i="2"/>
  <c r="Y66" i="2"/>
  <c r="Y67" i="2"/>
  <c r="Y68" i="2"/>
  <c r="Y69" i="2"/>
  <c r="Y70" i="2"/>
  <c r="Y61" i="2"/>
  <c r="J3" i="2"/>
  <c r="K3" i="2"/>
  <c r="L3" i="2"/>
  <c r="J4" i="2"/>
  <c r="K4" i="2"/>
  <c r="L4" i="2"/>
  <c r="J5" i="2"/>
  <c r="K5" i="2"/>
  <c r="L5" i="2"/>
  <c r="J6" i="2"/>
  <c r="K6" i="2"/>
  <c r="L6" i="2"/>
  <c r="J7" i="2"/>
  <c r="K7" i="2"/>
  <c r="L7" i="2"/>
  <c r="J8" i="2"/>
  <c r="K8" i="2"/>
  <c r="L8" i="2"/>
  <c r="J9" i="2"/>
  <c r="K9" i="2"/>
  <c r="L9" i="2"/>
  <c r="J10" i="2"/>
  <c r="K10" i="2"/>
  <c r="L10" i="2"/>
  <c r="J11" i="2"/>
  <c r="K11" i="2"/>
  <c r="L11" i="2"/>
  <c r="J12" i="2"/>
  <c r="K12" i="2"/>
  <c r="L12" i="2"/>
  <c r="J13" i="2"/>
  <c r="K13" i="2"/>
  <c r="L13" i="2"/>
  <c r="J14" i="2"/>
  <c r="K14" i="2"/>
  <c r="L14" i="2"/>
  <c r="J15" i="2"/>
  <c r="K15" i="2"/>
  <c r="L15" i="2"/>
  <c r="J16" i="2"/>
  <c r="K16" i="2"/>
  <c r="L16" i="2"/>
  <c r="J17" i="2"/>
  <c r="K17" i="2"/>
  <c r="L17" i="2"/>
  <c r="J18" i="2"/>
  <c r="K18" i="2"/>
  <c r="L18" i="2"/>
  <c r="J19" i="2"/>
  <c r="K19" i="2"/>
  <c r="L19" i="2"/>
  <c r="J20" i="2"/>
  <c r="K20" i="2"/>
  <c r="L20" i="2"/>
  <c r="J21" i="2"/>
  <c r="K21" i="2"/>
  <c r="L21" i="2"/>
  <c r="J22" i="2"/>
  <c r="K22" i="2"/>
  <c r="L22" i="2"/>
  <c r="J23" i="2"/>
  <c r="K23" i="2"/>
  <c r="L23" i="2"/>
  <c r="J24" i="2"/>
  <c r="K24" i="2"/>
  <c r="L24" i="2"/>
  <c r="J25" i="2"/>
  <c r="K25" i="2"/>
  <c r="L25" i="2"/>
  <c r="J26" i="2"/>
  <c r="K26" i="2"/>
  <c r="L26" i="2"/>
  <c r="J27" i="2"/>
  <c r="K27" i="2"/>
  <c r="L27" i="2"/>
  <c r="J28" i="2"/>
  <c r="K28" i="2"/>
  <c r="L28" i="2"/>
  <c r="J29" i="2"/>
  <c r="K29" i="2"/>
  <c r="L29" i="2"/>
  <c r="J30" i="2"/>
  <c r="K30" i="2"/>
  <c r="L30" i="2"/>
  <c r="J31" i="2"/>
  <c r="K31" i="2"/>
  <c r="L31" i="2"/>
  <c r="J32" i="2"/>
  <c r="K32" i="2"/>
  <c r="L32" i="2"/>
  <c r="J33" i="2"/>
  <c r="K33" i="2"/>
  <c r="L33" i="2"/>
  <c r="J34" i="2"/>
  <c r="K34" i="2"/>
  <c r="L34" i="2"/>
  <c r="J35" i="2"/>
  <c r="K35" i="2"/>
  <c r="L35" i="2"/>
  <c r="J36" i="2"/>
  <c r="K36" i="2"/>
  <c r="L36" i="2"/>
  <c r="J37" i="2"/>
  <c r="K37" i="2"/>
  <c r="L37" i="2"/>
  <c r="J38" i="2"/>
  <c r="K38" i="2"/>
  <c r="L38" i="2"/>
  <c r="J39" i="2"/>
  <c r="K39" i="2"/>
  <c r="L39" i="2"/>
  <c r="J40" i="2"/>
  <c r="K40" i="2"/>
  <c r="L40" i="2"/>
  <c r="J41" i="2"/>
  <c r="K41" i="2"/>
  <c r="L41" i="2"/>
  <c r="J42" i="2"/>
  <c r="K42" i="2"/>
  <c r="L42" i="2"/>
  <c r="J43" i="2"/>
  <c r="K43" i="2"/>
  <c r="L43" i="2"/>
  <c r="J44" i="2"/>
  <c r="K44" i="2"/>
  <c r="L44" i="2"/>
  <c r="J45" i="2"/>
  <c r="K45" i="2"/>
  <c r="L45" i="2"/>
  <c r="J46" i="2"/>
  <c r="K46" i="2"/>
  <c r="L46" i="2"/>
  <c r="J47" i="2"/>
  <c r="K47" i="2"/>
  <c r="L47" i="2"/>
  <c r="J48" i="2"/>
  <c r="K48" i="2"/>
  <c r="L48" i="2"/>
  <c r="J49" i="2"/>
  <c r="K49" i="2"/>
  <c r="L49" i="2"/>
  <c r="J50" i="2"/>
  <c r="K50" i="2"/>
  <c r="L50" i="2"/>
  <c r="J51" i="2"/>
  <c r="K51" i="2"/>
  <c r="L51" i="2"/>
  <c r="J52" i="2"/>
  <c r="K52" i="2"/>
  <c r="L52" i="2"/>
  <c r="J53" i="2"/>
  <c r="K53" i="2"/>
  <c r="L53" i="2"/>
  <c r="J54" i="2"/>
  <c r="K54" i="2"/>
  <c r="L54" i="2"/>
  <c r="J55" i="2"/>
  <c r="K55" i="2"/>
  <c r="L55" i="2"/>
  <c r="J56" i="2"/>
  <c r="K56" i="2"/>
  <c r="L56" i="2"/>
  <c r="J57" i="2"/>
  <c r="K57" i="2"/>
  <c r="L57" i="2"/>
  <c r="J58" i="2"/>
  <c r="K58" i="2"/>
  <c r="L58" i="2"/>
  <c r="J59" i="2"/>
  <c r="K59" i="2"/>
  <c r="L59" i="2"/>
  <c r="J60" i="2"/>
  <c r="K60" i="2"/>
  <c r="L60" i="2"/>
  <c r="J61" i="2"/>
  <c r="K61" i="2"/>
  <c r="L61" i="2"/>
  <c r="J62" i="2"/>
  <c r="K62" i="2"/>
  <c r="L62" i="2"/>
  <c r="J63" i="2"/>
  <c r="K63" i="2"/>
  <c r="L63" i="2"/>
  <c r="J64" i="2"/>
  <c r="K64" i="2"/>
  <c r="L64" i="2"/>
  <c r="J65" i="2"/>
  <c r="K65" i="2"/>
  <c r="L65" i="2"/>
  <c r="J66" i="2"/>
  <c r="K66" i="2"/>
  <c r="L66" i="2"/>
  <c r="J67" i="2"/>
  <c r="K67" i="2"/>
  <c r="L67" i="2"/>
  <c r="J68" i="2"/>
  <c r="K68" i="2"/>
  <c r="L68" i="2"/>
  <c r="J69" i="2"/>
  <c r="K69" i="2"/>
  <c r="L69" i="2"/>
  <c r="J70" i="2"/>
  <c r="K70" i="2"/>
  <c r="L70" i="2"/>
  <c r="J71" i="2"/>
  <c r="K71" i="2"/>
  <c r="L71" i="2"/>
  <c r="J72" i="2"/>
  <c r="K72" i="2"/>
  <c r="L72" i="2"/>
  <c r="J73" i="2"/>
  <c r="K73" i="2"/>
  <c r="L73" i="2"/>
  <c r="J74" i="2"/>
  <c r="K74" i="2"/>
  <c r="L74" i="2"/>
  <c r="J75" i="2"/>
  <c r="K75" i="2"/>
  <c r="L75" i="2"/>
  <c r="J76" i="2"/>
  <c r="K76" i="2"/>
  <c r="L76" i="2"/>
  <c r="J77" i="2"/>
  <c r="K77" i="2"/>
  <c r="L77" i="2"/>
  <c r="J78" i="2"/>
  <c r="K78" i="2"/>
  <c r="L78" i="2"/>
  <c r="J79" i="2"/>
  <c r="K79" i="2"/>
  <c r="L79" i="2"/>
  <c r="J80" i="2"/>
  <c r="K80" i="2"/>
  <c r="L80" i="2"/>
  <c r="J81" i="2"/>
  <c r="K81" i="2"/>
  <c r="L81" i="2"/>
  <c r="J82" i="2"/>
  <c r="K82" i="2"/>
  <c r="L82" i="2"/>
  <c r="J83" i="2"/>
  <c r="K83" i="2"/>
  <c r="L83" i="2"/>
  <c r="J84" i="2"/>
  <c r="K84" i="2"/>
  <c r="L84" i="2"/>
  <c r="J85" i="2"/>
  <c r="K85" i="2"/>
  <c r="L85" i="2"/>
  <c r="J86" i="2"/>
  <c r="K86" i="2"/>
  <c r="L86" i="2"/>
  <c r="J87" i="2"/>
  <c r="K87" i="2"/>
  <c r="L87" i="2"/>
  <c r="J88" i="2"/>
  <c r="K88" i="2"/>
  <c r="L88" i="2"/>
  <c r="J89" i="2"/>
  <c r="K89" i="2"/>
  <c r="L89" i="2"/>
  <c r="J90" i="2"/>
  <c r="K90" i="2"/>
  <c r="L90" i="2"/>
  <c r="J91" i="2"/>
  <c r="K91" i="2"/>
  <c r="L91" i="2"/>
  <c r="J92" i="2"/>
  <c r="K92" i="2"/>
  <c r="L92" i="2"/>
  <c r="J93" i="2"/>
  <c r="K93" i="2"/>
  <c r="L93" i="2"/>
  <c r="J94" i="2"/>
  <c r="K94" i="2"/>
  <c r="L94" i="2"/>
  <c r="J95" i="2"/>
  <c r="K95" i="2"/>
  <c r="L95" i="2"/>
  <c r="J96" i="2"/>
  <c r="K96" i="2"/>
  <c r="L96" i="2"/>
  <c r="J97" i="2"/>
  <c r="K97" i="2"/>
  <c r="L97" i="2"/>
  <c r="J98" i="2"/>
  <c r="K98" i="2"/>
  <c r="L98" i="2"/>
  <c r="J99" i="2"/>
  <c r="K99" i="2"/>
  <c r="L99" i="2"/>
  <c r="J100" i="2"/>
  <c r="K100" i="2"/>
  <c r="L100" i="2"/>
  <c r="J101" i="2"/>
  <c r="K101" i="2"/>
  <c r="L101" i="2"/>
  <c r="J102" i="2"/>
  <c r="K102" i="2"/>
  <c r="L102" i="2"/>
  <c r="J103" i="2"/>
  <c r="K103" i="2"/>
  <c r="L103" i="2"/>
  <c r="J104" i="2"/>
  <c r="K104" i="2"/>
  <c r="L104" i="2"/>
  <c r="J105" i="2"/>
  <c r="K105" i="2"/>
  <c r="L105" i="2"/>
  <c r="J106" i="2"/>
  <c r="K106" i="2"/>
  <c r="L106" i="2"/>
  <c r="J107" i="2"/>
  <c r="K107" i="2"/>
  <c r="L107" i="2"/>
  <c r="J108" i="2"/>
  <c r="K108" i="2"/>
  <c r="L108" i="2"/>
  <c r="J109" i="2"/>
  <c r="K109" i="2"/>
  <c r="L109" i="2"/>
  <c r="J110" i="2"/>
  <c r="K110" i="2"/>
  <c r="L110" i="2"/>
  <c r="J111" i="2"/>
  <c r="K111" i="2"/>
  <c r="L111" i="2"/>
  <c r="J112" i="2"/>
  <c r="K112" i="2"/>
  <c r="L112" i="2"/>
  <c r="J113" i="2"/>
  <c r="K113" i="2"/>
  <c r="L113" i="2"/>
  <c r="J114" i="2"/>
  <c r="K114" i="2"/>
  <c r="L114" i="2"/>
  <c r="J115" i="2"/>
  <c r="K115" i="2"/>
  <c r="L115" i="2"/>
  <c r="J116" i="2"/>
  <c r="K116" i="2"/>
  <c r="L116" i="2"/>
  <c r="J117" i="2"/>
  <c r="K117" i="2"/>
  <c r="L117" i="2"/>
  <c r="J118" i="2"/>
  <c r="K118" i="2"/>
  <c r="L118" i="2"/>
  <c r="J119" i="2"/>
  <c r="K119" i="2"/>
  <c r="L119" i="2"/>
  <c r="J120" i="2"/>
  <c r="K120" i="2"/>
  <c r="L120" i="2"/>
  <c r="J121" i="2"/>
  <c r="K121" i="2"/>
  <c r="L121" i="2"/>
  <c r="J122" i="2"/>
  <c r="K122" i="2"/>
  <c r="L122" i="2"/>
  <c r="L2" i="2"/>
  <c r="K2" i="2"/>
  <c r="J2" i="2"/>
  <c r="M2" i="2"/>
  <c r="N2" i="2"/>
  <c r="O2" i="2"/>
  <c r="P2" i="2"/>
  <c r="Q2" i="2"/>
  <c r="R2" i="2"/>
  <c r="S2" i="2"/>
  <c r="T2" i="2"/>
  <c r="U2" i="2"/>
  <c r="V2" i="2"/>
  <c r="W2" i="2"/>
  <c r="X2" i="2"/>
  <c r="M3" i="2"/>
  <c r="N3" i="2"/>
  <c r="O3" i="2"/>
  <c r="P3" i="2"/>
  <c r="Q3" i="2"/>
  <c r="R3" i="2"/>
  <c r="S3" i="2"/>
  <c r="T3" i="2"/>
  <c r="U3" i="2"/>
  <c r="V3" i="2"/>
  <c r="W3" i="2"/>
  <c r="X3" i="2"/>
  <c r="M4" i="2"/>
  <c r="N4" i="2"/>
  <c r="O4" i="2"/>
  <c r="P4" i="2"/>
  <c r="Q4" i="2"/>
  <c r="R4" i="2"/>
  <c r="S4" i="2"/>
  <c r="T4" i="2"/>
  <c r="U4" i="2"/>
  <c r="V4" i="2"/>
  <c r="W4" i="2"/>
  <c r="X4" i="2"/>
  <c r="M5" i="2"/>
  <c r="N5" i="2"/>
  <c r="O5" i="2"/>
  <c r="P5" i="2"/>
  <c r="Q5" i="2"/>
  <c r="R5" i="2"/>
  <c r="S5" i="2"/>
  <c r="T5" i="2"/>
  <c r="U5" i="2"/>
  <c r="V5" i="2"/>
  <c r="W5" i="2"/>
  <c r="X5" i="2"/>
  <c r="M6" i="2"/>
  <c r="N6" i="2"/>
  <c r="O6" i="2"/>
  <c r="P6" i="2"/>
  <c r="Q6" i="2"/>
  <c r="R6" i="2"/>
  <c r="S6" i="2"/>
  <c r="T6" i="2"/>
  <c r="U6" i="2"/>
  <c r="V6" i="2"/>
  <c r="W6" i="2"/>
  <c r="X6" i="2"/>
  <c r="M7" i="2"/>
  <c r="N7" i="2"/>
  <c r="O7" i="2"/>
  <c r="P7" i="2"/>
  <c r="Q7" i="2"/>
  <c r="R7" i="2"/>
  <c r="S7" i="2"/>
  <c r="T7" i="2"/>
  <c r="U7" i="2"/>
  <c r="V7" i="2"/>
  <c r="W7" i="2"/>
  <c r="X7" i="2"/>
  <c r="M8" i="2"/>
  <c r="N8" i="2"/>
  <c r="O8" i="2"/>
  <c r="P8" i="2"/>
  <c r="Q8" i="2"/>
  <c r="R8" i="2"/>
  <c r="S8" i="2"/>
  <c r="T8" i="2"/>
  <c r="U8" i="2"/>
  <c r="V8" i="2"/>
  <c r="W8" i="2"/>
  <c r="X8" i="2"/>
  <c r="M9" i="2"/>
  <c r="N9" i="2"/>
  <c r="O9" i="2"/>
  <c r="P9" i="2"/>
  <c r="Q9" i="2"/>
  <c r="R9" i="2"/>
  <c r="S9" i="2"/>
  <c r="T9" i="2"/>
  <c r="U9" i="2"/>
  <c r="V9" i="2"/>
  <c r="W9" i="2"/>
  <c r="X9" i="2"/>
  <c r="M10" i="2"/>
  <c r="N10" i="2"/>
  <c r="O10" i="2"/>
  <c r="P10" i="2"/>
  <c r="Q10" i="2"/>
  <c r="R10" i="2"/>
  <c r="S10" i="2"/>
  <c r="T10" i="2"/>
  <c r="U10" i="2"/>
  <c r="V10" i="2"/>
  <c r="W10" i="2"/>
  <c r="X10" i="2"/>
  <c r="M11" i="2"/>
  <c r="N11" i="2"/>
  <c r="O11" i="2"/>
  <c r="P11" i="2"/>
  <c r="Q11" i="2"/>
  <c r="R11" i="2"/>
  <c r="S11" i="2"/>
  <c r="T11" i="2"/>
  <c r="U11" i="2"/>
  <c r="V11" i="2"/>
  <c r="W11" i="2"/>
  <c r="X11" i="2"/>
  <c r="M12" i="2"/>
  <c r="N12" i="2"/>
  <c r="O12" i="2"/>
  <c r="P12" i="2"/>
  <c r="Q12" i="2"/>
  <c r="R12" i="2"/>
  <c r="S12" i="2"/>
  <c r="T12" i="2"/>
  <c r="U12" i="2"/>
  <c r="V12" i="2"/>
  <c r="W12" i="2"/>
  <c r="X12" i="2"/>
  <c r="M13" i="2"/>
  <c r="N13" i="2"/>
  <c r="O13" i="2"/>
  <c r="P13" i="2"/>
  <c r="Q13" i="2"/>
  <c r="R13" i="2"/>
  <c r="S13" i="2"/>
  <c r="T13" i="2"/>
  <c r="U13" i="2"/>
  <c r="V13" i="2"/>
  <c r="W13" i="2"/>
  <c r="X13" i="2"/>
  <c r="M14" i="2"/>
  <c r="N14" i="2"/>
  <c r="O14" i="2"/>
  <c r="P14" i="2"/>
  <c r="Q14" i="2"/>
  <c r="R14" i="2"/>
  <c r="S14" i="2"/>
  <c r="T14" i="2"/>
  <c r="U14" i="2"/>
  <c r="V14" i="2"/>
  <c r="W14" i="2"/>
  <c r="X14" i="2"/>
  <c r="M15" i="2"/>
  <c r="N15" i="2"/>
  <c r="O15" i="2"/>
  <c r="P15" i="2"/>
  <c r="Q15" i="2"/>
  <c r="R15" i="2"/>
  <c r="S15" i="2"/>
  <c r="T15" i="2"/>
  <c r="U15" i="2"/>
  <c r="V15" i="2"/>
  <c r="W15" i="2"/>
  <c r="X15" i="2"/>
  <c r="M16" i="2"/>
  <c r="N16" i="2"/>
  <c r="O16" i="2"/>
  <c r="P16" i="2"/>
  <c r="Q16" i="2"/>
  <c r="R16" i="2"/>
  <c r="S16" i="2"/>
  <c r="T16" i="2"/>
  <c r="U16" i="2"/>
  <c r="V16" i="2"/>
  <c r="W16" i="2"/>
  <c r="X16" i="2"/>
  <c r="M17" i="2"/>
  <c r="N17" i="2"/>
  <c r="O17" i="2"/>
  <c r="P17" i="2"/>
  <c r="Q17" i="2"/>
  <c r="R17" i="2"/>
  <c r="S17" i="2"/>
  <c r="T17" i="2"/>
  <c r="U17" i="2"/>
  <c r="V17" i="2"/>
  <c r="W17" i="2"/>
  <c r="X17" i="2"/>
  <c r="M18" i="2"/>
  <c r="N18" i="2"/>
  <c r="O18" i="2"/>
  <c r="P18" i="2"/>
  <c r="Q18" i="2"/>
  <c r="R18" i="2"/>
  <c r="S18" i="2"/>
  <c r="T18" i="2"/>
  <c r="U18" i="2"/>
  <c r="V18" i="2"/>
  <c r="W18" i="2"/>
  <c r="X18" i="2"/>
  <c r="M19" i="2"/>
  <c r="N19" i="2"/>
  <c r="O19" i="2"/>
  <c r="P19" i="2"/>
  <c r="Q19" i="2"/>
  <c r="R19" i="2"/>
  <c r="S19" i="2"/>
  <c r="T19" i="2"/>
  <c r="U19" i="2"/>
  <c r="V19" i="2"/>
  <c r="W19" i="2"/>
  <c r="X19" i="2"/>
  <c r="M20" i="2"/>
  <c r="N20" i="2"/>
  <c r="O20" i="2"/>
  <c r="P20" i="2"/>
  <c r="Q20" i="2"/>
  <c r="R20" i="2"/>
  <c r="S20" i="2"/>
  <c r="T20" i="2"/>
  <c r="U20" i="2"/>
  <c r="V20" i="2"/>
  <c r="W20" i="2"/>
  <c r="X20" i="2"/>
  <c r="M21" i="2"/>
  <c r="N21" i="2"/>
  <c r="O21" i="2"/>
  <c r="P21" i="2"/>
  <c r="Q21" i="2"/>
  <c r="R21" i="2"/>
  <c r="S21" i="2"/>
  <c r="T21" i="2"/>
  <c r="U21" i="2"/>
  <c r="V21" i="2"/>
  <c r="W21" i="2"/>
  <c r="X21" i="2"/>
  <c r="M22" i="2"/>
  <c r="N22" i="2"/>
  <c r="O22" i="2"/>
  <c r="P22" i="2"/>
  <c r="Q22" i="2"/>
  <c r="R22" i="2"/>
  <c r="S22" i="2"/>
  <c r="T22" i="2"/>
  <c r="U22" i="2"/>
  <c r="V22" i="2"/>
  <c r="W22" i="2"/>
  <c r="X22" i="2"/>
  <c r="M23" i="2"/>
  <c r="N23" i="2"/>
  <c r="O23" i="2"/>
  <c r="P23" i="2"/>
  <c r="Q23" i="2"/>
  <c r="R23" i="2"/>
  <c r="S23" i="2"/>
  <c r="T23" i="2"/>
  <c r="U23" i="2"/>
  <c r="V23" i="2"/>
  <c r="W23" i="2"/>
  <c r="X23" i="2"/>
  <c r="M24" i="2"/>
  <c r="N24" i="2"/>
  <c r="O24" i="2"/>
  <c r="P24" i="2"/>
  <c r="Q24" i="2"/>
  <c r="R24" i="2"/>
  <c r="S24" i="2"/>
  <c r="T24" i="2"/>
  <c r="U24" i="2"/>
  <c r="V24" i="2"/>
  <c r="W24" i="2"/>
  <c r="X24" i="2"/>
  <c r="M25" i="2"/>
  <c r="N25" i="2"/>
  <c r="O25" i="2"/>
  <c r="P25" i="2"/>
  <c r="Q25" i="2"/>
  <c r="R25" i="2"/>
  <c r="S25" i="2"/>
  <c r="T25" i="2"/>
  <c r="U25" i="2"/>
  <c r="V25" i="2"/>
  <c r="W25" i="2"/>
  <c r="X25" i="2"/>
  <c r="M26" i="2"/>
  <c r="N26" i="2"/>
  <c r="O26" i="2"/>
  <c r="P26" i="2"/>
  <c r="Q26" i="2"/>
  <c r="R26" i="2"/>
  <c r="S26" i="2"/>
  <c r="T26" i="2"/>
  <c r="U26" i="2"/>
  <c r="V26" i="2"/>
  <c r="W26" i="2"/>
  <c r="X26" i="2"/>
  <c r="M27" i="2"/>
  <c r="N27" i="2"/>
  <c r="O27" i="2"/>
  <c r="P27" i="2"/>
  <c r="Q27" i="2"/>
  <c r="R27" i="2"/>
  <c r="S27" i="2"/>
  <c r="T27" i="2"/>
  <c r="U27" i="2"/>
  <c r="V27" i="2"/>
  <c r="W27" i="2"/>
  <c r="X27" i="2"/>
  <c r="M28" i="2"/>
  <c r="N28" i="2"/>
  <c r="O28" i="2"/>
  <c r="P28" i="2"/>
  <c r="Q28" i="2"/>
  <c r="R28" i="2"/>
  <c r="S28" i="2"/>
  <c r="T28" i="2"/>
  <c r="U28" i="2"/>
  <c r="V28" i="2"/>
  <c r="W28" i="2"/>
  <c r="X28" i="2"/>
  <c r="M29" i="2"/>
  <c r="N29" i="2"/>
  <c r="O29" i="2"/>
  <c r="P29" i="2"/>
  <c r="Q29" i="2"/>
  <c r="R29" i="2"/>
  <c r="S29" i="2"/>
  <c r="T29" i="2"/>
  <c r="U29" i="2"/>
  <c r="V29" i="2"/>
  <c r="W29" i="2"/>
  <c r="X29" i="2"/>
  <c r="M30" i="2"/>
  <c r="N30" i="2"/>
  <c r="O30" i="2"/>
  <c r="P30" i="2"/>
  <c r="Q30" i="2"/>
  <c r="R30" i="2"/>
  <c r="S30" i="2"/>
  <c r="T30" i="2"/>
  <c r="U30" i="2"/>
  <c r="V30" i="2"/>
  <c r="W30" i="2"/>
  <c r="X30" i="2"/>
  <c r="M31" i="2"/>
  <c r="N31" i="2"/>
  <c r="O31" i="2"/>
  <c r="P31" i="2"/>
  <c r="Q31" i="2"/>
  <c r="R31" i="2"/>
  <c r="S31" i="2"/>
  <c r="T31" i="2"/>
  <c r="U31" i="2"/>
  <c r="V31" i="2"/>
  <c r="W31" i="2"/>
  <c r="X31" i="2"/>
  <c r="M32" i="2"/>
  <c r="N32" i="2"/>
  <c r="O32" i="2"/>
  <c r="P32" i="2"/>
  <c r="Q32" i="2"/>
  <c r="R32" i="2"/>
  <c r="S32" i="2"/>
  <c r="T32" i="2"/>
  <c r="U32" i="2"/>
  <c r="V32" i="2"/>
  <c r="W32" i="2"/>
  <c r="X32" i="2"/>
  <c r="M33" i="2"/>
  <c r="N33" i="2"/>
  <c r="O33" i="2"/>
  <c r="P33" i="2"/>
  <c r="Q33" i="2"/>
  <c r="R33" i="2"/>
  <c r="S33" i="2"/>
  <c r="T33" i="2"/>
  <c r="U33" i="2"/>
  <c r="V33" i="2"/>
  <c r="W33" i="2"/>
  <c r="X33" i="2"/>
  <c r="M34" i="2"/>
  <c r="N34" i="2"/>
  <c r="O34" i="2"/>
  <c r="P34" i="2"/>
  <c r="Q34" i="2"/>
  <c r="R34" i="2"/>
  <c r="S34" i="2"/>
  <c r="T34" i="2"/>
  <c r="U34" i="2"/>
  <c r="V34" i="2"/>
  <c r="W34" i="2"/>
  <c r="X34" i="2"/>
  <c r="M35" i="2"/>
  <c r="N35" i="2"/>
  <c r="O35" i="2"/>
  <c r="P35" i="2"/>
  <c r="Q35" i="2"/>
  <c r="R35" i="2"/>
  <c r="S35" i="2"/>
  <c r="T35" i="2"/>
  <c r="U35" i="2"/>
  <c r="V35" i="2"/>
  <c r="W35" i="2"/>
  <c r="X35" i="2"/>
  <c r="M36" i="2"/>
  <c r="N36" i="2"/>
  <c r="O36" i="2"/>
  <c r="P36" i="2"/>
  <c r="Q36" i="2"/>
  <c r="R36" i="2"/>
  <c r="S36" i="2"/>
  <c r="T36" i="2"/>
  <c r="U36" i="2"/>
  <c r="V36" i="2"/>
  <c r="W36" i="2"/>
  <c r="X36" i="2"/>
  <c r="M37" i="2"/>
  <c r="N37" i="2"/>
  <c r="O37" i="2"/>
  <c r="P37" i="2"/>
  <c r="Q37" i="2"/>
  <c r="R37" i="2"/>
  <c r="S37" i="2"/>
  <c r="T37" i="2"/>
  <c r="U37" i="2"/>
  <c r="V37" i="2"/>
  <c r="W37" i="2"/>
  <c r="X37" i="2"/>
  <c r="M38" i="2"/>
  <c r="N38" i="2"/>
  <c r="O38" i="2"/>
  <c r="P38" i="2"/>
  <c r="Q38" i="2"/>
  <c r="R38" i="2"/>
  <c r="S38" i="2"/>
  <c r="T38" i="2"/>
  <c r="U38" i="2"/>
  <c r="V38" i="2"/>
  <c r="W38" i="2"/>
  <c r="X38" i="2"/>
  <c r="M39" i="2"/>
  <c r="N39" i="2"/>
  <c r="O39" i="2"/>
  <c r="P39" i="2"/>
  <c r="Q39" i="2"/>
  <c r="R39" i="2"/>
  <c r="S39" i="2"/>
  <c r="T39" i="2"/>
  <c r="U39" i="2"/>
  <c r="V39" i="2"/>
  <c r="W39" i="2"/>
  <c r="X39" i="2"/>
  <c r="M40" i="2"/>
  <c r="N40" i="2"/>
  <c r="O40" i="2"/>
  <c r="P40" i="2"/>
  <c r="Q40" i="2"/>
  <c r="R40" i="2"/>
  <c r="S40" i="2"/>
  <c r="T40" i="2"/>
  <c r="U40" i="2"/>
  <c r="V40" i="2"/>
  <c r="W40" i="2"/>
  <c r="X40" i="2"/>
  <c r="M41" i="2"/>
  <c r="N41" i="2"/>
  <c r="O41" i="2"/>
  <c r="P41" i="2"/>
  <c r="Q41" i="2"/>
  <c r="R41" i="2"/>
  <c r="S41" i="2"/>
  <c r="T41" i="2"/>
  <c r="U41" i="2"/>
  <c r="V41" i="2"/>
  <c r="W41" i="2"/>
  <c r="X41" i="2"/>
  <c r="M42" i="2"/>
  <c r="N42" i="2"/>
  <c r="O42" i="2"/>
  <c r="P42" i="2"/>
  <c r="Q42" i="2"/>
  <c r="R42" i="2"/>
  <c r="S42" i="2"/>
  <c r="T42" i="2"/>
  <c r="U42" i="2"/>
  <c r="V42" i="2"/>
  <c r="W42" i="2"/>
  <c r="X42" i="2"/>
  <c r="M43" i="2"/>
  <c r="N43" i="2"/>
  <c r="O43" i="2"/>
  <c r="P43" i="2"/>
  <c r="Q43" i="2"/>
  <c r="R43" i="2"/>
  <c r="S43" i="2"/>
  <c r="T43" i="2"/>
  <c r="U43" i="2"/>
  <c r="V43" i="2"/>
  <c r="W43" i="2"/>
  <c r="X43" i="2"/>
  <c r="M44" i="2"/>
  <c r="N44" i="2"/>
  <c r="O44" i="2"/>
  <c r="P44" i="2"/>
  <c r="Q44" i="2"/>
  <c r="R44" i="2"/>
  <c r="S44" i="2"/>
  <c r="T44" i="2"/>
  <c r="U44" i="2"/>
  <c r="V44" i="2"/>
  <c r="W44" i="2"/>
  <c r="X44" i="2"/>
  <c r="M45" i="2"/>
  <c r="N45" i="2"/>
  <c r="O45" i="2"/>
  <c r="P45" i="2"/>
  <c r="Q45" i="2"/>
  <c r="R45" i="2"/>
  <c r="S45" i="2"/>
  <c r="T45" i="2"/>
  <c r="U45" i="2"/>
  <c r="V45" i="2"/>
  <c r="W45" i="2"/>
  <c r="X45" i="2"/>
  <c r="M46" i="2"/>
  <c r="N46" i="2"/>
  <c r="O46" i="2"/>
  <c r="P46" i="2"/>
  <c r="Q46" i="2"/>
  <c r="R46" i="2"/>
  <c r="S46" i="2"/>
  <c r="T46" i="2"/>
  <c r="U46" i="2"/>
  <c r="V46" i="2"/>
  <c r="W46" i="2"/>
  <c r="X46" i="2"/>
  <c r="M47" i="2"/>
  <c r="N47" i="2"/>
  <c r="O47" i="2"/>
  <c r="P47" i="2"/>
  <c r="Q47" i="2"/>
  <c r="R47" i="2"/>
  <c r="S47" i="2"/>
  <c r="T47" i="2"/>
  <c r="U47" i="2"/>
  <c r="V47" i="2"/>
  <c r="W47" i="2"/>
  <c r="X47" i="2"/>
  <c r="M48" i="2"/>
  <c r="N48" i="2"/>
  <c r="O48" i="2"/>
  <c r="P48" i="2"/>
  <c r="Q48" i="2"/>
  <c r="R48" i="2"/>
  <c r="S48" i="2"/>
  <c r="T48" i="2"/>
  <c r="U48" i="2"/>
  <c r="V48" i="2"/>
  <c r="W48" i="2"/>
  <c r="X48" i="2"/>
  <c r="M49" i="2"/>
  <c r="N49" i="2"/>
  <c r="O49" i="2"/>
  <c r="P49" i="2"/>
  <c r="Q49" i="2"/>
  <c r="R49" i="2"/>
  <c r="S49" i="2"/>
  <c r="T49" i="2"/>
  <c r="U49" i="2"/>
  <c r="V49" i="2"/>
  <c r="W49" i="2"/>
  <c r="X49" i="2"/>
  <c r="M50" i="2"/>
  <c r="N50" i="2"/>
  <c r="O50" i="2"/>
  <c r="P50" i="2"/>
  <c r="Q50" i="2"/>
  <c r="R50" i="2"/>
  <c r="S50" i="2"/>
  <c r="T50" i="2"/>
  <c r="U50" i="2"/>
  <c r="V50" i="2"/>
  <c r="W50" i="2"/>
  <c r="X50" i="2"/>
  <c r="M51" i="2"/>
  <c r="N51" i="2"/>
  <c r="O51" i="2"/>
  <c r="P51" i="2"/>
  <c r="Q51" i="2"/>
  <c r="R51" i="2"/>
  <c r="S51" i="2"/>
  <c r="T51" i="2"/>
  <c r="U51" i="2"/>
  <c r="V51" i="2"/>
  <c r="W51" i="2"/>
  <c r="X51" i="2"/>
  <c r="M52" i="2"/>
  <c r="N52" i="2"/>
  <c r="O52" i="2"/>
  <c r="P52" i="2"/>
  <c r="Q52" i="2"/>
  <c r="R52" i="2"/>
  <c r="S52" i="2"/>
  <c r="T52" i="2"/>
  <c r="U52" i="2"/>
  <c r="V52" i="2"/>
  <c r="W52" i="2"/>
  <c r="X52" i="2"/>
  <c r="M53" i="2"/>
  <c r="N53" i="2"/>
  <c r="O53" i="2"/>
  <c r="P53" i="2"/>
  <c r="Q53" i="2"/>
  <c r="R53" i="2"/>
  <c r="S53" i="2"/>
  <c r="T53" i="2"/>
  <c r="U53" i="2"/>
  <c r="V53" i="2"/>
  <c r="W53" i="2"/>
  <c r="X53" i="2"/>
  <c r="M54" i="2"/>
  <c r="N54" i="2"/>
  <c r="O54" i="2"/>
  <c r="P54" i="2"/>
  <c r="Q54" i="2"/>
  <c r="R54" i="2"/>
  <c r="S54" i="2"/>
  <c r="T54" i="2"/>
  <c r="U54" i="2"/>
  <c r="V54" i="2"/>
  <c r="W54" i="2"/>
  <c r="X54" i="2"/>
  <c r="M55" i="2"/>
  <c r="N55" i="2"/>
  <c r="O55" i="2"/>
  <c r="P55" i="2"/>
  <c r="Q55" i="2"/>
  <c r="R55" i="2"/>
  <c r="S55" i="2"/>
  <c r="T55" i="2"/>
  <c r="U55" i="2"/>
  <c r="V55" i="2"/>
  <c r="W55" i="2"/>
  <c r="X55" i="2"/>
  <c r="M56" i="2"/>
  <c r="N56" i="2"/>
  <c r="O56" i="2"/>
  <c r="P56" i="2"/>
  <c r="Q56" i="2"/>
  <c r="R56" i="2"/>
  <c r="S56" i="2"/>
  <c r="T56" i="2"/>
  <c r="U56" i="2"/>
  <c r="V56" i="2"/>
  <c r="W56" i="2"/>
  <c r="X56" i="2"/>
  <c r="M57" i="2"/>
  <c r="N57" i="2"/>
  <c r="O57" i="2"/>
  <c r="P57" i="2"/>
  <c r="Q57" i="2"/>
  <c r="R57" i="2"/>
  <c r="S57" i="2"/>
  <c r="T57" i="2"/>
  <c r="U57" i="2"/>
  <c r="V57" i="2"/>
  <c r="W57" i="2"/>
  <c r="X57" i="2"/>
  <c r="M58" i="2"/>
  <c r="N58" i="2"/>
  <c r="O58" i="2"/>
  <c r="P58" i="2"/>
  <c r="Q58" i="2"/>
  <c r="R58" i="2"/>
  <c r="S58" i="2"/>
  <c r="T58" i="2"/>
  <c r="U58" i="2"/>
  <c r="V58" i="2"/>
  <c r="W58" i="2"/>
  <c r="X58" i="2"/>
  <c r="M59" i="2"/>
  <c r="N59" i="2"/>
  <c r="O59" i="2"/>
  <c r="P59" i="2"/>
  <c r="Q59" i="2"/>
  <c r="R59" i="2"/>
  <c r="S59" i="2"/>
  <c r="T59" i="2"/>
  <c r="U59" i="2"/>
  <c r="V59" i="2"/>
  <c r="W59" i="2"/>
  <c r="X59" i="2"/>
  <c r="M60" i="2"/>
  <c r="N60" i="2"/>
  <c r="O60" i="2"/>
  <c r="P60" i="2"/>
  <c r="Q60" i="2"/>
  <c r="R60" i="2"/>
  <c r="S60" i="2"/>
  <c r="T60" i="2"/>
  <c r="U60" i="2"/>
  <c r="V60" i="2"/>
  <c r="W60" i="2"/>
  <c r="X60" i="2"/>
  <c r="M61" i="2"/>
  <c r="N61" i="2"/>
  <c r="O61" i="2"/>
  <c r="P61" i="2"/>
  <c r="Q61" i="2"/>
  <c r="R61" i="2"/>
  <c r="S61" i="2"/>
  <c r="T61" i="2"/>
  <c r="U61" i="2"/>
  <c r="V61" i="2"/>
  <c r="W61" i="2"/>
  <c r="X61" i="2"/>
  <c r="M62" i="2"/>
  <c r="N62" i="2"/>
  <c r="O62" i="2"/>
  <c r="P62" i="2"/>
  <c r="Q62" i="2"/>
  <c r="R62" i="2"/>
  <c r="S62" i="2"/>
  <c r="T62" i="2"/>
  <c r="U62" i="2"/>
  <c r="V62" i="2"/>
  <c r="W62" i="2"/>
  <c r="X62" i="2"/>
  <c r="M63" i="2"/>
  <c r="N63" i="2"/>
  <c r="O63" i="2"/>
  <c r="P63" i="2"/>
  <c r="Q63" i="2"/>
  <c r="R63" i="2"/>
  <c r="S63" i="2"/>
  <c r="T63" i="2"/>
  <c r="U63" i="2"/>
  <c r="V63" i="2"/>
  <c r="W63" i="2"/>
  <c r="X63" i="2"/>
  <c r="M64" i="2"/>
  <c r="N64" i="2"/>
  <c r="O64" i="2"/>
  <c r="P64" i="2"/>
  <c r="Q64" i="2"/>
  <c r="R64" i="2"/>
  <c r="S64" i="2"/>
  <c r="T64" i="2"/>
  <c r="U64" i="2"/>
  <c r="V64" i="2"/>
  <c r="W64" i="2"/>
  <c r="X64" i="2"/>
  <c r="M65" i="2"/>
  <c r="N65" i="2"/>
  <c r="O65" i="2"/>
  <c r="P65" i="2"/>
  <c r="Q65" i="2"/>
  <c r="R65" i="2"/>
  <c r="S65" i="2"/>
  <c r="T65" i="2"/>
  <c r="U65" i="2"/>
  <c r="V65" i="2"/>
  <c r="W65" i="2"/>
  <c r="X65" i="2"/>
  <c r="M66" i="2"/>
  <c r="N66" i="2"/>
  <c r="O66" i="2"/>
  <c r="P66" i="2"/>
  <c r="Q66" i="2"/>
  <c r="R66" i="2"/>
  <c r="S66" i="2"/>
  <c r="T66" i="2"/>
  <c r="U66" i="2"/>
  <c r="V66" i="2"/>
  <c r="W66" i="2"/>
  <c r="X66" i="2"/>
  <c r="M67" i="2"/>
  <c r="N67" i="2"/>
  <c r="O67" i="2"/>
  <c r="P67" i="2"/>
  <c r="Q67" i="2"/>
  <c r="R67" i="2"/>
  <c r="S67" i="2"/>
  <c r="T67" i="2"/>
  <c r="U67" i="2"/>
  <c r="V67" i="2"/>
  <c r="W67" i="2"/>
  <c r="X67" i="2"/>
  <c r="M68" i="2"/>
  <c r="N68" i="2"/>
  <c r="O68" i="2"/>
  <c r="P68" i="2"/>
  <c r="Q68" i="2"/>
  <c r="R68" i="2"/>
  <c r="S68" i="2"/>
  <c r="T68" i="2"/>
  <c r="U68" i="2"/>
  <c r="V68" i="2"/>
  <c r="W68" i="2"/>
  <c r="X68" i="2"/>
  <c r="M69" i="2"/>
  <c r="N69" i="2"/>
  <c r="O69" i="2"/>
  <c r="P69" i="2"/>
  <c r="Q69" i="2"/>
  <c r="R69" i="2"/>
  <c r="S69" i="2"/>
  <c r="T69" i="2"/>
  <c r="U69" i="2"/>
  <c r="V69" i="2"/>
  <c r="W69" i="2"/>
  <c r="X69" i="2"/>
  <c r="M70" i="2"/>
  <c r="N70" i="2"/>
  <c r="O70" i="2"/>
  <c r="P70" i="2"/>
  <c r="Q70" i="2"/>
  <c r="R70" i="2"/>
  <c r="S70" i="2"/>
  <c r="T70" i="2"/>
  <c r="U70" i="2"/>
  <c r="V70" i="2"/>
  <c r="W70" i="2"/>
  <c r="X70" i="2"/>
  <c r="M71" i="2"/>
  <c r="N71" i="2"/>
  <c r="O71" i="2"/>
  <c r="P71" i="2"/>
  <c r="Q71" i="2"/>
  <c r="R71" i="2"/>
  <c r="S71" i="2"/>
  <c r="T71" i="2"/>
  <c r="U71" i="2"/>
  <c r="V71" i="2"/>
  <c r="W71" i="2"/>
  <c r="X71" i="2"/>
  <c r="M72" i="2"/>
  <c r="N72" i="2"/>
  <c r="O72" i="2"/>
  <c r="P72" i="2"/>
  <c r="Q72" i="2"/>
  <c r="R72" i="2"/>
  <c r="S72" i="2"/>
  <c r="T72" i="2"/>
  <c r="U72" i="2"/>
  <c r="V72" i="2"/>
  <c r="W72" i="2"/>
  <c r="X72" i="2"/>
  <c r="M73" i="2"/>
  <c r="N73" i="2"/>
  <c r="O73" i="2"/>
  <c r="P73" i="2"/>
  <c r="Q73" i="2"/>
  <c r="R73" i="2"/>
  <c r="S73" i="2"/>
  <c r="T73" i="2"/>
  <c r="U73" i="2"/>
  <c r="V73" i="2"/>
  <c r="W73" i="2"/>
  <c r="X73" i="2"/>
  <c r="M74" i="2"/>
  <c r="N74" i="2"/>
  <c r="O74" i="2"/>
  <c r="P74" i="2"/>
  <c r="Q74" i="2"/>
  <c r="R74" i="2"/>
  <c r="S74" i="2"/>
  <c r="T74" i="2"/>
  <c r="U74" i="2"/>
  <c r="V74" i="2"/>
  <c r="W74" i="2"/>
  <c r="X74" i="2"/>
  <c r="M75" i="2"/>
  <c r="N75" i="2"/>
  <c r="O75" i="2"/>
  <c r="P75" i="2"/>
  <c r="Q75" i="2"/>
  <c r="R75" i="2"/>
  <c r="S75" i="2"/>
  <c r="T75" i="2"/>
  <c r="U75" i="2"/>
  <c r="V75" i="2"/>
  <c r="W75" i="2"/>
  <c r="X75" i="2"/>
  <c r="M76" i="2"/>
  <c r="N76" i="2"/>
  <c r="O76" i="2"/>
  <c r="P76" i="2"/>
  <c r="Q76" i="2"/>
  <c r="R76" i="2"/>
  <c r="S76" i="2"/>
  <c r="T76" i="2"/>
  <c r="U76" i="2"/>
  <c r="V76" i="2"/>
  <c r="W76" i="2"/>
  <c r="X76" i="2"/>
  <c r="M77" i="2"/>
  <c r="N77" i="2"/>
  <c r="O77" i="2"/>
  <c r="P77" i="2"/>
  <c r="Q77" i="2"/>
  <c r="R77" i="2"/>
  <c r="S77" i="2"/>
  <c r="T77" i="2"/>
  <c r="U77" i="2"/>
  <c r="V77" i="2"/>
  <c r="W77" i="2"/>
  <c r="X77" i="2"/>
  <c r="M78" i="2"/>
  <c r="N78" i="2"/>
  <c r="O78" i="2"/>
  <c r="P78" i="2"/>
  <c r="Q78" i="2"/>
  <c r="R78" i="2"/>
  <c r="S78" i="2"/>
  <c r="T78" i="2"/>
  <c r="U78" i="2"/>
  <c r="V78" i="2"/>
  <c r="W78" i="2"/>
  <c r="X78" i="2"/>
  <c r="M79" i="2"/>
  <c r="N79" i="2"/>
  <c r="O79" i="2"/>
  <c r="P79" i="2"/>
  <c r="Q79" i="2"/>
  <c r="R79" i="2"/>
  <c r="S79" i="2"/>
  <c r="T79" i="2"/>
  <c r="U79" i="2"/>
  <c r="V79" i="2"/>
  <c r="W79" i="2"/>
  <c r="X79" i="2"/>
  <c r="M80" i="2"/>
  <c r="N80" i="2"/>
  <c r="O80" i="2"/>
  <c r="P80" i="2"/>
  <c r="Q80" i="2"/>
  <c r="R80" i="2"/>
  <c r="S80" i="2"/>
  <c r="T80" i="2"/>
  <c r="U80" i="2"/>
  <c r="V80" i="2"/>
  <c r="W80" i="2"/>
  <c r="X80" i="2"/>
  <c r="M81" i="2"/>
  <c r="N81" i="2"/>
  <c r="O81" i="2"/>
  <c r="P81" i="2"/>
  <c r="Q81" i="2"/>
  <c r="R81" i="2"/>
  <c r="S81" i="2"/>
  <c r="T81" i="2"/>
  <c r="U81" i="2"/>
  <c r="V81" i="2"/>
  <c r="W81" i="2"/>
  <c r="X81" i="2"/>
  <c r="M82" i="2"/>
  <c r="N82" i="2"/>
  <c r="O82" i="2"/>
  <c r="P82" i="2"/>
  <c r="Q82" i="2"/>
  <c r="R82" i="2"/>
  <c r="S82" i="2"/>
  <c r="T82" i="2"/>
  <c r="U82" i="2"/>
  <c r="V82" i="2"/>
  <c r="W82" i="2"/>
  <c r="X82" i="2"/>
  <c r="M83" i="2"/>
  <c r="N83" i="2"/>
  <c r="O83" i="2"/>
  <c r="P83" i="2"/>
  <c r="Q83" i="2"/>
  <c r="R83" i="2"/>
  <c r="S83" i="2"/>
  <c r="T83" i="2"/>
  <c r="U83" i="2"/>
  <c r="V83" i="2"/>
  <c r="W83" i="2"/>
  <c r="X83" i="2"/>
  <c r="M84" i="2"/>
  <c r="N84" i="2"/>
  <c r="O84" i="2"/>
  <c r="P84" i="2"/>
  <c r="Q84" i="2"/>
  <c r="R84" i="2"/>
  <c r="S84" i="2"/>
  <c r="T84" i="2"/>
  <c r="U84" i="2"/>
  <c r="V84" i="2"/>
  <c r="W84" i="2"/>
  <c r="X84" i="2"/>
  <c r="M85" i="2"/>
  <c r="N85" i="2"/>
  <c r="O85" i="2"/>
  <c r="P85" i="2"/>
  <c r="Q85" i="2"/>
  <c r="R85" i="2"/>
  <c r="S85" i="2"/>
  <c r="T85" i="2"/>
  <c r="U85" i="2"/>
  <c r="V85" i="2"/>
  <c r="W85" i="2"/>
  <c r="X85" i="2"/>
  <c r="M86" i="2"/>
  <c r="N86" i="2"/>
  <c r="O86" i="2"/>
  <c r="P86" i="2"/>
  <c r="Q86" i="2"/>
  <c r="R86" i="2"/>
  <c r="S86" i="2"/>
  <c r="T86" i="2"/>
  <c r="U86" i="2"/>
  <c r="V86" i="2"/>
  <c r="W86" i="2"/>
  <c r="X86" i="2"/>
  <c r="M87" i="2"/>
  <c r="N87" i="2"/>
  <c r="O87" i="2"/>
  <c r="P87" i="2"/>
  <c r="Q87" i="2"/>
  <c r="R87" i="2"/>
  <c r="S87" i="2"/>
  <c r="T87" i="2"/>
  <c r="U87" i="2"/>
  <c r="V87" i="2"/>
  <c r="W87" i="2"/>
  <c r="X87" i="2"/>
  <c r="M88" i="2"/>
  <c r="N88" i="2"/>
  <c r="O88" i="2"/>
  <c r="P88" i="2"/>
  <c r="Q88" i="2"/>
  <c r="R88" i="2"/>
  <c r="S88" i="2"/>
  <c r="T88" i="2"/>
  <c r="U88" i="2"/>
  <c r="V88" i="2"/>
  <c r="W88" i="2"/>
  <c r="X88" i="2"/>
  <c r="M89" i="2"/>
  <c r="N89" i="2"/>
  <c r="O89" i="2"/>
  <c r="P89" i="2"/>
  <c r="Q89" i="2"/>
  <c r="R89" i="2"/>
  <c r="S89" i="2"/>
  <c r="T89" i="2"/>
  <c r="U89" i="2"/>
  <c r="V89" i="2"/>
  <c r="W89" i="2"/>
  <c r="X89" i="2"/>
  <c r="M90" i="2"/>
  <c r="N90" i="2"/>
  <c r="O90" i="2"/>
  <c r="P90" i="2"/>
  <c r="Q90" i="2"/>
  <c r="R90" i="2"/>
  <c r="S90" i="2"/>
  <c r="T90" i="2"/>
  <c r="U90" i="2"/>
  <c r="V90" i="2"/>
  <c r="W90" i="2"/>
  <c r="X90" i="2"/>
  <c r="M91" i="2"/>
  <c r="N91" i="2"/>
  <c r="O91" i="2"/>
  <c r="P91" i="2"/>
  <c r="Q91" i="2"/>
  <c r="R91" i="2"/>
  <c r="S91" i="2"/>
  <c r="T91" i="2"/>
  <c r="U91" i="2"/>
  <c r="V91" i="2"/>
  <c r="W91" i="2"/>
  <c r="X91" i="2"/>
  <c r="M92" i="2"/>
  <c r="N92" i="2"/>
  <c r="O92" i="2"/>
  <c r="P92" i="2"/>
  <c r="Q92" i="2"/>
  <c r="R92" i="2"/>
  <c r="S92" i="2"/>
  <c r="T92" i="2"/>
  <c r="U92" i="2"/>
  <c r="V92" i="2"/>
  <c r="W92" i="2"/>
  <c r="X92" i="2"/>
  <c r="M93" i="2"/>
  <c r="N93" i="2"/>
  <c r="O93" i="2"/>
  <c r="P93" i="2"/>
  <c r="Q93" i="2"/>
  <c r="R93" i="2"/>
  <c r="S93" i="2"/>
  <c r="T93" i="2"/>
  <c r="U93" i="2"/>
  <c r="V93" i="2"/>
  <c r="W93" i="2"/>
  <c r="X93" i="2"/>
  <c r="M94" i="2"/>
  <c r="N94" i="2"/>
  <c r="O94" i="2"/>
  <c r="P94" i="2"/>
  <c r="Q94" i="2"/>
  <c r="R94" i="2"/>
  <c r="S94" i="2"/>
  <c r="T94" i="2"/>
  <c r="U94" i="2"/>
  <c r="V94" i="2"/>
  <c r="W94" i="2"/>
  <c r="X94" i="2"/>
  <c r="M95" i="2"/>
  <c r="N95" i="2"/>
  <c r="O95" i="2"/>
  <c r="P95" i="2"/>
  <c r="Q95" i="2"/>
  <c r="R95" i="2"/>
  <c r="S95" i="2"/>
  <c r="T95" i="2"/>
  <c r="U95" i="2"/>
  <c r="V95" i="2"/>
  <c r="W95" i="2"/>
  <c r="X95" i="2"/>
  <c r="M96" i="2"/>
  <c r="N96" i="2"/>
  <c r="O96" i="2"/>
  <c r="P96" i="2"/>
  <c r="Q96" i="2"/>
  <c r="R96" i="2"/>
  <c r="S96" i="2"/>
  <c r="T96" i="2"/>
  <c r="U96" i="2"/>
  <c r="V96" i="2"/>
  <c r="W96" i="2"/>
  <c r="X96" i="2"/>
  <c r="M97" i="2"/>
  <c r="N97" i="2"/>
  <c r="O97" i="2"/>
  <c r="P97" i="2"/>
  <c r="Q97" i="2"/>
  <c r="R97" i="2"/>
  <c r="S97" i="2"/>
  <c r="T97" i="2"/>
  <c r="U97" i="2"/>
  <c r="V97" i="2"/>
  <c r="W97" i="2"/>
  <c r="X97" i="2"/>
  <c r="M98" i="2"/>
  <c r="N98" i="2"/>
  <c r="O98" i="2"/>
  <c r="P98" i="2"/>
  <c r="Q98" i="2"/>
  <c r="R98" i="2"/>
  <c r="S98" i="2"/>
  <c r="T98" i="2"/>
  <c r="U98" i="2"/>
  <c r="V98" i="2"/>
  <c r="W98" i="2"/>
  <c r="X98" i="2"/>
  <c r="M99" i="2"/>
  <c r="N99" i="2"/>
  <c r="O99" i="2"/>
  <c r="P99" i="2"/>
  <c r="Q99" i="2"/>
  <c r="R99" i="2"/>
  <c r="S99" i="2"/>
  <c r="T99" i="2"/>
  <c r="U99" i="2"/>
  <c r="V99" i="2"/>
  <c r="W99" i="2"/>
  <c r="X99" i="2"/>
  <c r="M100" i="2"/>
  <c r="N100" i="2"/>
  <c r="O100" i="2"/>
  <c r="P100" i="2"/>
  <c r="Q100" i="2"/>
  <c r="R100" i="2"/>
  <c r="S100" i="2"/>
  <c r="T100" i="2"/>
  <c r="U100" i="2"/>
  <c r="V100" i="2"/>
  <c r="W100" i="2"/>
  <c r="X100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M102" i="2"/>
  <c r="N102" i="2"/>
  <c r="O102" i="2"/>
  <c r="P102" i="2"/>
  <c r="Q102" i="2"/>
  <c r="R102" i="2"/>
  <c r="S102" i="2"/>
  <c r="T102" i="2"/>
  <c r="U102" i="2"/>
  <c r="V102" i="2"/>
  <c r="W102" i="2"/>
  <c r="X102" i="2"/>
  <c r="M103" i="2"/>
  <c r="N103" i="2"/>
  <c r="O103" i="2"/>
  <c r="P103" i="2"/>
  <c r="Q103" i="2"/>
  <c r="R103" i="2"/>
  <c r="S103" i="2"/>
  <c r="T103" i="2"/>
  <c r="U103" i="2"/>
  <c r="V103" i="2"/>
  <c r="W103" i="2"/>
  <c r="X103" i="2"/>
  <c r="M104" i="2"/>
  <c r="N104" i="2"/>
  <c r="O104" i="2"/>
  <c r="P104" i="2"/>
  <c r="Q104" i="2"/>
  <c r="R104" i="2"/>
  <c r="S104" i="2"/>
  <c r="T104" i="2"/>
  <c r="U104" i="2"/>
  <c r="V104" i="2"/>
  <c r="W104" i="2"/>
  <c r="X104" i="2"/>
  <c r="M105" i="2"/>
  <c r="N105" i="2"/>
  <c r="O105" i="2"/>
  <c r="P105" i="2"/>
  <c r="Q105" i="2"/>
  <c r="R105" i="2"/>
  <c r="S105" i="2"/>
  <c r="T105" i="2"/>
  <c r="U105" i="2"/>
  <c r="V105" i="2"/>
  <c r="W105" i="2"/>
  <c r="X105" i="2"/>
  <c r="M106" i="2"/>
  <c r="N106" i="2"/>
  <c r="O106" i="2"/>
  <c r="P106" i="2"/>
  <c r="Q106" i="2"/>
  <c r="R106" i="2"/>
  <c r="S106" i="2"/>
  <c r="T106" i="2"/>
  <c r="U106" i="2"/>
  <c r="V106" i="2"/>
  <c r="W106" i="2"/>
  <c r="X106" i="2"/>
  <c r="M107" i="2"/>
  <c r="N107" i="2"/>
  <c r="O107" i="2"/>
  <c r="P107" i="2"/>
  <c r="Q107" i="2"/>
  <c r="R107" i="2"/>
  <c r="S107" i="2"/>
  <c r="T107" i="2"/>
  <c r="U107" i="2"/>
  <c r="V107" i="2"/>
  <c r="W107" i="2"/>
  <c r="X107" i="2"/>
  <c r="M108" i="2"/>
  <c r="N108" i="2"/>
  <c r="O108" i="2"/>
  <c r="P108" i="2"/>
  <c r="Q108" i="2"/>
  <c r="R108" i="2"/>
  <c r="S108" i="2"/>
  <c r="T108" i="2"/>
  <c r="U108" i="2"/>
  <c r="V108" i="2"/>
  <c r="W108" i="2"/>
  <c r="X108" i="2"/>
  <c r="M109" i="2"/>
  <c r="N109" i="2"/>
  <c r="O109" i="2"/>
  <c r="P109" i="2"/>
  <c r="Q109" i="2"/>
  <c r="R109" i="2"/>
  <c r="S109" i="2"/>
  <c r="T109" i="2"/>
  <c r="U109" i="2"/>
  <c r="V109" i="2"/>
  <c r="W109" i="2"/>
  <c r="X109" i="2"/>
  <c r="M110" i="2"/>
  <c r="N110" i="2"/>
  <c r="O110" i="2"/>
  <c r="P110" i="2"/>
  <c r="Q110" i="2"/>
  <c r="R110" i="2"/>
  <c r="S110" i="2"/>
  <c r="T110" i="2"/>
  <c r="U110" i="2"/>
  <c r="V110" i="2"/>
  <c r="W110" i="2"/>
  <c r="X110" i="2"/>
  <c r="M111" i="2"/>
  <c r="N111" i="2"/>
  <c r="O111" i="2"/>
  <c r="P111" i="2"/>
  <c r="Q111" i="2"/>
  <c r="R111" i="2"/>
  <c r="S111" i="2"/>
  <c r="T111" i="2"/>
  <c r="U111" i="2"/>
  <c r="V111" i="2"/>
  <c r="W111" i="2"/>
  <c r="X111" i="2"/>
  <c r="M112" i="2"/>
  <c r="N112" i="2"/>
  <c r="O112" i="2"/>
  <c r="P112" i="2"/>
  <c r="Q112" i="2"/>
  <c r="R112" i="2"/>
  <c r="S112" i="2"/>
  <c r="T112" i="2"/>
  <c r="U112" i="2"/>
  <c r="V112" i="2"/>
  <c r="W112" i="2"/>
  <c r="X112" i="2"/>
  <c r="M113" i="2"/>
  <c r="N113" i="2"/>
  <c r="O113" i="2"/>
  <c r="P113" i="2"/>
  <c r="Q113" i="2"/>
  <c r="R113" i="2"/>
  <c r="S113" i="2"/>
  <c r="T113" i="2"/>
  <c r="U113" i="2"/>
  <c r="V113" i="2"/>
  <c r="W113" i="2"/>
  <c r="X113" i="2"/>
  <c r="M114" i="2"/>
  <c r="N114" i="2"/>
  <c r="O114" i="2"/>
  <c r="P114" i="2"/>
  <c r="Q114" i="2"/>
  <c r="R114" i="2"/>
  <c r="S114" i="2"/>
  <c r="T114" i="2"/>
  <c r="U114" i="2"/>
  <c r="V114" i="2"/>
  <c r="W114" i="2"/>
  <c r="X114" i="2"/>
  <c r="M115" i="2"/>
  <c r="N115" i="2"/>
  <c r="O115" i="2"/>
  <c r="P115" i="2"/>
  <c r="Q115" i="2"/>
  <c r="R115" i="2"/>
  <c r="S115" i="2"/>
  <c r="T115" i="2"/>
  <c r="U115" i="2"/>
  <c r="V115" i="2"/>
  <c r="W115" i="2"/>
  <c r="X115" i="2"/>
  <c r="M116" i="2"/>
  <c r="N116" i="2"/>
  <c r="O116" i="2"/>
  <c r="P116" i="2"/>
  <c r="Q116" i="2"/>
  <c r="R116" i="2"/>
  <c r="S116" i="2"/>
  <c r="T116" i="2"/>
  <c r="U116" i="2"/>
  <c r="V116" i="2"/>
  <c r="W116" i="2"/>
  <c r="X116" i="2"/>
  <c r="M117" i="2"/>
  <c r="N117" i="2"/>
  <c r="O117" i="2"/>
  <c r="P117" i="2"/>
  <c r="Q117" i="2"/>
  <c r="R117" i="2"/>
  <c r="S117" i="2"/>
  <c r="T117" i="2"/>
  <c r="U117" i="2"/>
  <c r="V117" i="2"/>
  <c r="W117" i="2"/>
  <c r="X117" i="2"/>
  <c r="M118" i="2"/>
  <c r="N118" i="2"/>
  <c r="O118" i="2"/>
  <c r="P118" i="2"/>
  <c r="Q118" i="2"/>
  <c r="R118" i="2"/>
  <c r="S118" i="2"/>
  <c r="T118" i="2"/>
  <c r="U118" i="2"/>
  <c r="V118" i="2"/>
  <c r="W118" i="2"/>
  <c r="X118" i="2"/>
  <c r="M119" i="2"/>
  <c r="N119" i="2"/>
  <c r="O119" i="2"/>
  <c r="P119" i="2"/>
  <c r="Q119" i="2"/>
  <c r="R119" i="2"/>
  <c r="S119" i="2"/>
  <c r="T119" i="2"/>
  <c r="U119" i="2"/>
  <c r="V119" i="2"/>
  <c r="W119" i="2"/>
  <c r="X119" i="2"/>
  <c r="M120" i="2"/>
  <c r="N120" i="2"/>
  <c r="O120" i="2"/>
  <c r="P120" i="2"/>
  <c r="Q120" i="2"/>
  <c r="R120" i="2"/>
  <c r="S120" i="2"/>
  <c r="T120" i="2"/>
  <c r="U120" i="2"/>
  <c r="V120" i="2"/>
  <c r="W120" i="2"/>
  <c r="X120" i="2"/>
  <c r="M121" i="2"/>
  <c r="N121" i="2"/>
  <c r="O121" i="2"/>
  <c r="P121" i="2"/>
  <c r="Q121" i="2"/>
  <c r="R121" i="2"/>
  <c r="S121" i="2"/>
  <c r="T121" i="2"/>
  <c r="U121" i="2"/>
  <c r="V121" i="2"/>
  <c r="W121" i="2"/>
  <c r="X121" i="2"/>
  <c r="M122" i="2"/>
  <c r="N122" i="2"/>
  <c r="O122" i="2"/>
  <c r="P122" i="2"/>
  <c r="Q122" i="2"/>
  <c r="R122" i="2"/>
  <c r="S122" i="2"/>
  <c r="T122" i="2"/>
  <c r="U122" i="2"/>
  <c r="V122" i="2"/>
  <c r="W122" i="2"/>
  <c r="X122" i="2"/>
  <c r="H3" i="2" l="1"/>
  <c r="I3" i="2"/>
  <c r="H4" i="2"/>
  <c r="I4" i="2"/>
  <c r="H5" i="2"/>
  <c r="I5" i="2"/>
  <c r="H6" i="2"/>
  <c r="I6" i="2"/>
  <c r="H7" i="2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  <c r="H44" i="2"/>
  <c r="I44" i="2"/>
  <c r="H45" i="2"/>
  <c r="I45" i="2"/>
  <c r="H46" i="2"/>
  <c r="I46" i="2"/>
  <c r="H47" i="2"/>
  <c r="I47" i="2"/>
  <c r="H48" i="2"/>
  <c r="I48" i="2"/>
  <c r="H49" i="2"/>
  <c r="I49" i="2"/>
  <c r="H50" i="2"/>
  <c r="I50" i="2"/>
  <c r="H51" i="2"/>
  <c r="I51" i="2"/>
  <c r="H52" i="2"/>
  <c r="I52" i="2"/>
  <c r="H53" i="2"/>
  <c r="I53" i="2"/>
  <c r="H54" i="2"/>
  <c r="I54" i="2"/>
  <c r="H55" i="2"/>
  <c r="I55" i="2"/>
  <c r="H56" i="2"/>
  <c r="I56" i="2"/>
  <c r="H57" i="2"/>
  <c r="I57" i="2"/>
  <c r="H58" i="2"/>
  <c r="I58" i="2"/>
  <c r="H59" i="2"/>
  <c r="I59" i="2"/>
  <c r="H60" i="2"/>
  <c r="I60" i="2"/>
  <c r="H61" i="2"/>
  <c r="I61" i="2"/>
  <c r="H62" i="2"/>
  <c r="I62" i="2"/>
  <c r="H63" i="2"/>
  <c r="I63" i="2"/>
  <c r="H64" i="2"/>
  <c r="I64" i="2"/>
  <c r="H65" i="2"/>
  <c r="I65" i="2"/>
  <c r="H66" i="2"/>
  <c r="I66" i="2"/>
  <c r="H67" i="2"/>
  <c r="I67" i="2"/>
  <c r="H68" i="2"/>
  <c r="I68" i="2"/>
  <c r="H69" i="2"/>
  <c r="I69" i="2"/>
  <c r="H70" i="2"/>
  <c r="I70" i="2"/>
  <c r="H71" i="2"/>
  <c r="I71" i="2"/>
  <c r="H72" i="2"/>
  <c r="I72" i="2"/>
  <c r="H73" i="2"/>
  <c r="I73" i="2"/>
  <c r="H74" i="2"/>
  <c r="I74" i="2"/>
  <c r="H75" i="2"/>
  <c r="I75" i="2"/>
  <c r="H76" i="2"/>
  <c r="I76" i="2"/>
  <c r="H77" i="2"/>
  <c r="I77" i="2"/>
  <c r="H78" i="2"/>
  <c r="I78" i="2"/>
  <c r="H79" i="2"/>
  <c r="I79" i="2"/>
  <c r="H80" i="2"/>
  <c r="I80" i="2"/>
  <c r="H81" i="2"/>
  <c r="I81" i="2"/>
  <c r="H82" i="2"/>
  <c r="I82" i="2"/>
  <c r="H83" i="2"/>
  <c r="I83" i="2"/>
  <c r="H84" i="2"/>
  <c r="I84" i="2"/>
  <c r="H85" i="2"/>
  <c r="I85" i="2"/>
  <c r="H86" i="2"/>
  <c r="I86" i="2"/>
  <c r="H87" i="2"/>
  <c r="I87" i="2"/>
  <c r="H88" i="2"/>
  <c r="I88" i="2"/>
  <c r="H89" i="2"/>
  <c r="I89" i="2"/>
  <c r="H90" i="2"/>
  <c r="I90" i="2"/>
  <c r="H91" i="2"/>
  <c r="I91" i="2"/>
  <c r="H92" i="2"/>
  <c r="I92" i="2"/>
  <c r="H93" i="2"/>
  <c r="I93" i="2"/>
  <c r="H94" i="2"/>
  <c r="I94" i="2"/>
  <c r="H95" i="2"/>
  <c r="I95" i="2"/>
  <c r="H96" i="2"/>
  <c r="I96" i="2"/>
  <c r="H97" i="2"/>
  <c r="I97" i="2"/>
  <c r="H98" i="2"/>
  <c r="I98" i="2"/>
  <c r="H99" i="2"/>
  <c r="I99" i="2"/>
  <c r="H100" i="2"/>
  <c r="I100" i="2"/>
  <c r="H101" i="2"/>
  <c r="I101" i="2"/>
  <c r="H102" i="2"/>
  <c r="I102" i="2"/>
  <c r="H103" i="2"/>
  <c r="I103" i="2"/>
  <c r="H104" i="2"/>
  <c r="I104" i="2"/>
  <c r="H105" i="2"/>
  <c r="I105" i="2"/>
  <c r="H106" i="2"/>
  <c r="I106" i="2"/>
  <c r="H107" i="2"/>
  <c r="I107" i="2"/>
  <c r="H108" i="2"/>
  <c r="I108" i="2"/>
  <c r="H109" i="2"/>
  <c r="I109" i="2"/>
  <c r="H110" i="2"/>
  <c r="I110" i="2"/>
  <c r="H111" i="2"/>
  <c r="I111" i="2"/>
  <c r="H112" i="2"/>
  <c r="I112" i="2"/>
  <c r="H113" i="2"/>
  <c r="I113" i="2"/>
  <c r="H114" i="2"/>
  <c r="I114" i="2"/>
  <c r="H115" i="2"/>
  <c r="I115" i="2"/>
  <c r="H116" i="2"/>
  <c r="I116" i="2"/>
  <c r="H117" i="2"/>
  <c r="I117" i="2"/>
  <c r="H118" i="2"/>
  <c r="I118" i="2"/>
  <c r="H119" i="2"/>
  <c r="I119" i="2"/>
  <c r="H120" i="2"/>
  <c r="I120" i="2"/>
  <c r="H121" i="2"/>
  <c r="I121" i="2"/>
  <c r="H122" i="2"/>
  <c r="I122" i="2"/>
  <c r="I2" i="2"/>
  <c r="H2" i="2"/>
  <c r="D3" i="2"/>
  <c r="E3" i="2"/>
  <c r="F3" i="2"/>
  <c r="G3" i="2"/>
  <c r="D4" i="2"/>
  <c r="E4" i="2"/>
  <c r="F4" i="2"/>
  <c r="G4" i="2"/>
  <c r="D5" i="2"/>
  <c r="E5" i="2"/>
  <c r="F5" i="2"/>
  <c r="G5" i="2"/>
  <c r="D6" i="2"/>
  <c r="E6" i="2"/>
  <c r="F6" i="2"/>
  <c r="G6" i="2"/>
  <c r="D7" i="2"/>
  <c r="E7" i="2"/>
  <c r="F7" i="2"/>
  <c r="G7" i="2"/>
  <c r="D8" i="2"/>
  <c r="E8" i="2"/>
  <c r="F8" i="2"/>
  <c r="G8" i="2"/>
  <c r="D9" i="2"/>
  <c r="E9" i="2"/>
  <c r="F9" i="2"/>
  <c r="G9" i="2"/>
  <c r="D10" i="2"/>
  <c r="E10" i="2"/>
  <c r="F10" i="2"/>
  <c r="G10" i="2"/>
  <c r="D11" i="2"/>
  <c r="E11" i="2"/>
  <c r="F11" i="2"/>
  <c r="G11" i="2"/>
  <c r="D12" i="2"/>
  <c r="E12" i="2"/>
  <c r="F12" i="2"/>
  <c r="G12" i="2"/>
  <c r="D13" i="2"/>
  <c r="E13" i="2"/>
  <c r="F13" i="2"/>
  <c r="G13" i="2"/>
  <c r="D14" i="2"/>
  <c r="E14" i="2"/>
  <c r="F14" i="2"/>
  <c r="G14" i="2"/>
  <c r="D15" i="2"/>
  <c r="E15" i="2"/>
  <c r="F15" i="2"/>
  <c r="G15" i="2"/>
  <c r="D16" i="2"/>
  <c r="E16" i="2"/>
  <c r="F16" i="2"/>
  <c r="G16" i="2"/>
  <c r="D17" i="2"/>
  <c r="E17" i="2"/>
  <c r="F17" i="2"/>
  <c r="G17" i="2"/>
  <c r="D18" i="2"/>
  <c r="E18" i="2"/>
  <c r="F18" i="2"/>
  <c r="G18" i="2"/>
  <c r="D19" i="2"/>
  <c r="E19" i="2"/>
  <c r="F19" i="2"/>
  <c r="G19" i="2"/>
  <c r="D20" i="2"/>
  <c r="E20" i="2"/>
  <c r="F20" i="2"/>
  <c r="G20" i="2"/>
  <c r="D21" i="2"/>
  <c r="E21" i="2"/>
  <c r="F21" i="2"/>
  <c r="G21" i="2"/>
  <c r="D22" i="2"/>
  <c r="E22" i="2"/>
  <c r="F22" i="2"/>
  <c r="G22" i="2"/>
  <c r="D23" i="2"/>
  <c r="E23" i="2"/>
  <c r="F23" i="2"/>
  <c r="G23" i="2"/>
  <c r="D24" i="2"/>
  <c r="E24" i="2"/>
  <c r="F24" i="2"/>
  <c r="G24" i="2"/>
  <c r="D25" i="2"/>
  <c r="E25" i="2"/>
  <c r="F25" i="2"/>
  <c r="G25" i="2"/>
  <c r="D26" i="2"/>
  <c r="E26" i="2"/>
  <c r="F26" i="2"/>
  <c r="G26" i="2"/>
  <c r="D27" i="2"/>
  <c r="E27" i="2"/>
  <c r="F27" i="2"/>
  <c r="G27" i="2"/>
  <c r="D28" i="2"/>
  <c r="E28" i="2"/>
  <c r="F28" i="2"/>
  <c r="G28" i="2"/>
  <c r="D29" i="2"/>
  <c r="E29" i="2"/>
  <c r="F29" i="2"/>
  <c r="G29" i="2"/>
  <c r="D30" i="2"/>
  <c r="E30" i="2"/>
  <c r="F30" i="2"/>
  <c r="G30" i="2"/>
  <c r="D31" i="2"/>
  <c r="E31" i="2"/>
  <c r="F31" i="2"/>
  <c r="G31" i="2"/>
  <c r="D32" i="2"/>
  <c r="E32" i="2"/>
  <c r="F32" i="2"/>
  <c r="G32" i="2"/>
  <c r="D33" i="2"/>
  <c r="E33" i="2"/>
  <c r="F33" i="2"/>
  <c r="G33" i="2"/>
  <c r="D34" i="2"/>
  <c r="E34" i="2"/>
  <c r="F34" i="2"/>
  <c r="G34" i="2"/>
  <c r="D35" i="2"/>
  <c r="E35" i="2"/>
  <c r="F35" i="2"/>
  <c r="G35" i="2"/>
  <c r="D36" i="2"/>
  <c r="E36" i="2"/>
  <c r="F36" i="2"/>
  <c r="G36" i="2"/>
  <c r="D37" i="2"/>
  <c r="E37" i="2"/>
  <c r="F37" i="2"/>
  <c r="G37" i="2"/>
  <c r="D38" i="2"/>
  <c r="E38" i="2"/>
  <c r="F38" i="2"/>
  <c r="G38" i="2"/>
  <c r="D39" i="2"/>
  <c r="E39" i="2"/>
  <c r="F39" i="2"/>
  <c r="G39" i="2"/>
  <c r="D40" i="2"/>
  <c r="E40" i="2"/>
  <c r="F40" i="2"/>
  <c r="G40" i="2"/>
  <c r="D41" i="2"/>
  <c r="E41" i="2"/>
  <c r="F41" i="2"/>
  <c r="G41" i="2"/>
  <c r="D42" i="2"/>
  <c r="E42" i="2"/>
  <c r="F42" i="2"/>
  <c r="G42" i="2"/>
  <c r="D43" i="2"/>
  <c r="E43" i="2"/>
  <c r="F43" i="2"/>
  <c r="G43" i="2"/>
  <c r="D44" i="2"/>
  <c r="E44" i="2"/>
  <c r="F44" i="2"/>
  <c r="G44" i="2"/>
  <c r="D45" i="2"/>
  <c r="F45" i="2"/>
  <c r="G45" i="2"/>
  <c r="D46" i="2"/>
  <c r="F46" i="2"/>
  <c r="G46" i="2"/>
  <c r="D47" i="2"/>
  <c r="F47" i="2"/>
  <c r="G47" i="2"/>
  <c r="D48" i="2"/>
  <c r="F48" i="2"/>
  <c r="G48" i="2"/>
  <c r="D49" i="2"/>
  <c r="F49" i="2"/>
  <c r="G49" i="2"/>
  <c r="D50" i="2"/>
  <c r="F50" i="2"/>
  <c r="G50" i="2"/>
  <c r="D51" i="2"/>
  <c r="F51" i="2"/>
  <c r="G51" i="2"/>
  <c r="D52" i="2"/>
  <c r="F52" i="2"/>
  <c r="G52" i="2"/>
  <c r="D53" i="2"/>
  <c r="F53" i="2"/>
  <c r="G53" i="2"/>
  <c r="D54" i="2"/>
  <c r="F54" i="2"/>
  <c r="G54" i="2"/>
  <c r="D55" i="2"/>
  <c r="F55" i="2"/>
  <c r="G55" i="2"/>
  <c r="D56" i="2"/>
  <c r="F56" i="2"/>
  <c r="G56" i="2"/>
  <c r="D57" i="2"/>
  <c r="F57" i="2"/>
  <c r="G57" i="2"/>
  <c r="D58" i="2"/>
  <c r="F58" i="2"/>
  <c r="G58" i="2"/>
  <c r="D59" i="2"/>
  <c r="F59" i="2"/>
  <c r="G59" i="2"/>
  <c r="D60" i="2"/>
  <c r="E60" i="2"/>
  <c r="F60" i="2"/>
  <c r="G60" i="2"/>
  <c r="D61" i="2"/>
  <c r="E61" i="2"/>
  <c r="F61" i="2"/>
  <c r="G61" i="2"/>
  <c r="D62" i="2"/>
  <c r="E62" i="2"/>
  <c r="F62" i="2"/>
  <c r="G62" i="2"/>
  <c r="D63" i="2"/>
  <c r="E63" i="2"/>
  <c r="F63" i="2"/>
  <c r="G63" i="2"/>
  <c r="D64" i="2"/>
  <c r="E64" i="2"/>
  <c r="F64" i="2"/>
  <c r="G64" i="2"/>
  <c r="D65" i="2"/>
  <c r="E65" i="2"/>
  <c r="F65" i="2"/>
  <c r="G65" i="2"/>
  <c r="D66" i="2"/>
  <c r="E66" i="2"/>
  <c r="F66" i="2"/>
  <c r="G66" i="2"/>
  <c r="D67" i="2"/>
  <c r="E67" i="2"/>
  <c r="F67" i="2"/>
  <c r="G67" i="2"/>
  <c r="D68" i="2"/>
  <c r="E68" i="2"/>
  <c r="F68" i="2"/>
  <c r="G68" i="2"/>
  <c r="D69" i="2"/>
  <c r="E69" i="2"/>
  <c r="F69" i="2"/>
  <c r="G69" i="2"/>
  <c r="D70" i="2"/>
  <c r="E70" i="2"/>
  <c r="F70" i="2"/>
  <c r="G70" i="2"/>
  <c r="D71" i="2"/>
  <c r="E71" i="2"/>
  <c r="F71" i="2"/>
  <c r="G71" i="2"/>
  <c r="D72" i="2"/>
  <c r="E72" i="2"/>
  <c r="F72" i="2"/>
  <c r="G72" i="2"/>
  <c r="D73" i="2"/>
  <c r="E73" i="2"/>
  <c r="F73" i="2"/>
  <c r="G73" i="2"/>
  <c r="D74" i="2"/>
  <c r="E74" i="2"/>
  <c r="F74" i="2"/>
  <c r="G74" i="2"/>
  <c r="D75" i="2"/>
  <c r="E75" i="2"/>
  <c r="F75" i="2"/>
  <c r="G75" i="2"/>
  <c r="D76" i="2"/>
  <c r="E76" i="2"/>
  <c r="F76" i="2"/>
  <c r="G76" i="2"/>
  <c r="D77" i="2"/>
  <c r="E77" i="2"/>
  <c r="F77" i="2"/>
  <c r="G77" i="2"/>
  <c r="D78" i="2"/>
  <c r="E78" i="2"/>
  <c r="F78" i="2"/>
  <c r="G78" i="2"/>
  <c r="D79" i="2"/>
  <c r="E79" i="2"/>
  <c r="F79" i="2"/>
  <c r="G79" i="2"/>
  <c r="D80" i="2"/>
  <c r="E80" i="2"/>
  <c r="F80" i="2"/>
  <c r="G80" i="2"/>
  <c r="D81" i="2"/>
  <c r="E81" i="2"/>
  <c r="F81" i="2"/>
  <c r="G81" i="2"/>
  <c r="D82" i="2"/>
  <c r="E82" i="2"/>
  <c r="F82" i="2"/>
  <c r="G82" i="2"/>
  <c r="D83" i="2"/>
  <c r="E83" i="2"/>
  <c r="F83" i="2"/>
  <c r="G83" i="2"/>
  <c r="D84" i="2"/>
  <c r="E84" i="2"/>
  <c r="F84" i="2"/>
  <c r="G84" i="2"/>
  <c r="D85" i="2"/>
  <c r="E85" i="2"/>
  <c r="F85" i="2"/>
  <c r="G85" i="2"/>
  <c r="D86" i="2"/>
  <c r="E86" i="2"/>
  <c r="F86" i="2"/>
  <c r="G86" i="2"/>
  <c r="D87" i="2"/>
  <c r="E87" i="2"/>
  <c r="F87" i="2"/>
  <c r="G87" i="2"/>
  <c r="D88" i="2"/>
  <c r="E88" i="2"/>
  <c r="F88" i="2"/>
  <c r="G88" i="2"/>
  <c r="D89" i="2"/>
  <c r="E89" i="2"/>
  <c r="F89" i="2"/>
  <c r="G89" i="2"/>
  <c r="D90" i="2"/>
  <c r="E90" i="2"/>
  <c r="F90" i="2"/>
  <c r="G90" i="2"/>
  <c r="D91" i="2"/>
  <c r="E91" i="2"/>
  <c r="F91" i="2"/>
  <c r="G91" i="2"/>
  <c r="D92" i="2"/>
  <c r="E92" i="2"/>
  <c r="F92" i="2"/>
  <c r="G92" i="2"/>
  <c r="D93" i="2"/>
  <c r="E93" i="2"/>
  <c r="F93" i="2"/>
  <c r="G93" i="2"/>
  <c r="D94" i="2"/>
  <c r="E94" i="2"/>
  <c r="F94" i="2"/>
  <c r="G94" i="2"/>
  <c r="D95" i="2"/>
  <c r="E95" i="2"/>
  <c r="F95" i="2"/>
  <c r="G95" i="2"/>
  <c r="D96" i="2"/>
  <c r="E96" i="2"/>
  <c r="F96" i="2"/>
  <c r="G96" i="2"/>
  <c r="D97" i="2"/>
  <c r="E97" i="2"/>
  <c r="F97" i="2"/>
  <c r="G97" i="2"/>
  <c r="D98" i="2"/>
  <c r="E98" i="2"/>
  <c r="F98" i="2"/>
  <c r="G98" i="2"/>
  <c r="D99" i="2"/>
  <c r="E99" i="2"/>
  <c r="F99" i="2"/>
  <c r="G99" i="2"/>
  <c r="D100" i="2"/>
  <c r="E100" i="2"/>
  <c r="F100" i="2"/>
  <c r="G100" i="2"/>
  <c r="D101" i="2"/>
  <c r="E101" i="2"/>
  <c r="F101" i="2"/>
  <c r="G101" i="2"/>
  <c r="D102" i="2"/>
  <c r="E102" i="2"/>
  <c r="F102" i="2"/>
  <c r="G102" i="2"/>
  <c r="D103" i="2"/>
  <c r="E103" i="2"/>
  <c r="F103" i="2"/>
  <c r="G103" i="2"/>
  <c r="D104" i="2"/>
  <c r="E104" i="2"/>
  <c r="F104" i="2"/>
  <c r="G104" i="2"/>
  <c r="D105" i="2"/>
  <c r="E105" i="2"/>
  <c r="F105" i="2"/>
  <c r="G105" i="2"/>
  <c r="D106" i="2"/>
  <c r="E106" i="2"/>
  <c r="F106" i="2"/>
  <c r="G106" i="2"/>
  <c r="D107" i="2"/>
  <c r="E107" i="2"/>
  <c r="F107" i="2"/>
  <c r="G107" i="2"/>
  <c r="D108" i="2"/>
  <c r="E108" i="2"/>
  <c r="F108" i="2"/>
  <c r="G108" i="2"/>
  <c r="D109" i="2"/>
  <c r="E109" i="2"/>
  <c r="F109" i="2"/>
  <c r="G109" i="2"/>
  <c r="D110" i="2"/>
  <c r="E110" i="2"/>
  <c r="F110" i="2"/>
  <c r="G110" i="2"/>
  <c r="D111" i="2"/>
  <c r="E111" i="2"/>
  <c r="F111" i="2"/>
  <c r="G111" i="2"/>
  <c r="D112" i="2"/>
  <c r="E112" i="2"/>
  <c r="F112" i="2"/>
  <c r="G112" i="2"/>
  <c r="D113" i="2"/>
  <c r="E113" i="2"/>
  <c r="F113" i="2"/>
  <c r="G113" i="2"/>
  <c r="D114" i="2"/>
  <c r="E114" i="2"/>
  <c r="F114" i="2"/>
  <c r="G114" i="2"/>
  <c r="D115" i="2"/>
  <c r="E115" i="2"/>
  <c r="F115" i="2"/>
  <c r="G115" i="2"/>
  <c r="D116" i="2"/>
  <c r="E116" i="2"/>
  <c r="F116" i="2"/>
  <c r="G116" i="2"/>
  <c r="D117" i="2"/>
  <c r="E117" i="2"/>
  <c r="F117" i="2"/>
  <c r="G117" i="2"/>
  <c r="D118" i="2"/>
  <c r="E118" i="2"/>
  <c r="F118" i="2"/>
  <c r="G118" i="2"/>
  <c r="D119" i="2"/>
  <c r="E119" i="2"/>
  <c r="F119" i="2"/>
  <c r="G119" i="2"/>
  <c r="D120" i="2"/>
  <c r="E120" i="2"/>
  <c r="F120" i="2"/>
  <c r="G120" i="2"/>
  <c r="D121" i="2"/>
  <c r="E121" i="2"/>
  <c r="F121" i="2"/>
  <c r="G121" i="2"/>
  <c r="D122" i="2"/>
  <c r="E122" i="2"/>
  <c r="F122" i="2"/>
  <c r="G122" i="2"/>
  <c r="G2" i="2"/>
  <c r="F2" i="2"/>
  <c r="E2" i="2"/>
  <c r="D2" i="2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</calcChain>
</file>

<file path=xl/sharedStrings.xml><?xml version="1.0" encoding="utf-8"?>
<sst xmlns="http://schemas.openxmlformats.org/spreadsheetml/2006/main" count="36" uniqueCount="30">
  <si>
    <t>n</t>
  </si>
  <si>
    <t>k</t>
  </si>
  <si>
    <r>
      <t>Wavelength (</t>
    </r>
    <r>
      <rPr>
        <sz val="11"/>
        <color theme="1"/>
        <rFont val="Calibri"/>
        <family val="2"/>
      </rPr>
      <t>µm)</t>
    </r>
  </si>
  <si>
    <t>alpha (cm-1)</t>
  </si>
  <si>
    <t xml:space="preserve">1 um </t>
  </si>
  <si>
    <t>1 um x 2</t>
  </si>
  <si>
    <t>1 um 4n2</t>
  </si>
  <si>
    <t xml:space="preserve">5 um </t>
  </si>
  <si>
    <t>5 um x 2</t>
  </si>
  <si>
    <t>5 um 4n2</t>
  </si>
  <si>
    <t xml:space="preserve">10 um </t>
  </si>
  <si>
    <t>10 um x 2</t>
  </si>
  <si>
    <t>10 um 4n2</t>
  </si>
  <si>
    <t xml:space="preserve">15 um </t>
  </si>
  <si>
    <t>15 um x 2</t>
  </si>
  <si>
    <t>15 um 4n2</t>
  </si>
  <si>
    <t xml:space="preserve">20 um </t>
  </si>
  <si>
    <t>20 um x 2</t>
  </si>
  <si>
    <t>20 um 4n2</t>
  </si>
  <si>
    <t xml:space="preserve">25 um </t>
  </si>
  <si>
    <t>25 um x 2</t>
  </si>
  <si>
    <t>25 um 4n2</t>
  </si>
  <si>
    <t xml:space="preserve">7.5 um </t>
  </si>
  <si>
    <t>7.5 um x 2</t>
  </si>
  <si>
    <t>7.5 um 4n2</t>
  </si>
  <si>
    <t>Wavelength</t>
  </si>
  <si>
    <t>(nm)</t>
  </si>
  <si>
    <t>wl</t>
  </si>
  <si>
    <t>Green 2008</t>
  </si>
  <si>
    <t xml:space="preserve"> D. E. Aspnes and  A. A. Studna, 'Dielectric functions and optical parameters of Si, Ge, GaP, GaAs, GaSb, InP, InAs, and InSb from 1.5 to 6.0 eV', &lt;i&gt;Physical Review B&lt;/i&gt; &lt;b&gt;27&lt;/b&gt;(2), pp.985-1009, (1983)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</si>
</sst>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19" fillId="0" borderId="0" xfId="42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Si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'RefractiveIndexSi GaAs'!$A$2:$A$122</c:f>
              <c:numCache>
                <c:formatCode>General</c:formatCode>
                <c:ptCount val="121"/>
                <c:pt idx="0">
                  <c:v>250</c:v>
                </c:pt>
                <c:pt idx="1">
                  <c:v>260</c:v>
                </c:pt>
                <c:pt idx="2">
                  <c:v>270</c:v>
                </c:pt>
                <c:pt idx="3">
                  <c:v>280</c:v>
                </c:pt>
                <c:pt idx="4">
                  <c:v>290</c:v>
                </c:pt>
                <c:pt idx="5">
                  <c:v>300</c:v>
                </c:pt>
                <c:pt idx="6">
                  <c:v>310</c:v>
                </c:pt>
                <c:pt idx="7">
                  <c:v>320</c:v>
                </c:pt>
                <c:pt idx="8">
                  <c:v>330</c:v>
                </c:pt>
                <c:pt idx="9">
                  <c:v>340</c:v>
                </c:pt>
                <c:pt idx="10">
                  <c:v>350</c:v>
                </c:pt>
                <c:pt idx="11">
                  <c:v>360</c:v>
                </c:pt>
                <c:pt idx="12">
                  <c:v>370</c:v>
                </c:pt>
                <c:pt idx="13">
                  <c:v>380</c:v>
                </c:pt>
                <c:pt idx="14">
                  <c:v>390</c:v>
                </c:pt>
                <c:pt idx="15">
                  <c:v>400</c:v>
                </c:pt>
                <c:pt idx="16">
                  <c:v>410</c:v>
                </c:pt>
                <c:pt idx="17">
                  <c:v>420</c:v>
                </c:pt>
                <c:pt idx="18">
                  <c:v>430</c:v>
                </c:pt>
                <c:pt idx="19">
                  <c:v>440</c:v>
                </c:pt>
                <c:pt idx="20">
                  <c:v>450</c:v>
                </c:pt>
                <c:pt idx="21">
                  <c:v>460</c:v>
                </c:pt>
                <c:pt idx="22">
                  <c:v>470</c:v>
                </c:pt>
                <c:pt idx="23">
                  <c:v>480</c:v>
                </c:pt>
                <c:pt idx="24">
                  <c:v>490</c:v>
                </c:pt>
                <c:pt idx="25">
                  <c:v>500</c:v>
                </c:pt>
                <c:pt idx="26">
                  <c:v>510</c:v>
                </c:pt>
                <c:pt idx="27">
                  <c:v>520</c:v>
                </c:pt>
                <c:pt idx="28">
                  <c:v>530</c:v>
                </c:pt>
                <c:pt idx="29">
                  <c:v>540</c:v>
                </c:pt>
                <c:pt idx="30">
                  <c:v>550</c:v>
                </c:pt>
                <c:pt idx="31">
                  <c:v>560</c:v>
                </c:pt>
                <c:pt idx="32">
                  <c:v>570</c:v>
                </c:pt>
                <c:pt idx="33">
                  <c:v>580</c:v>
                </c:pt>
                <c:pt idx="34">
                  <c:v>590</c:v>
                </c:pt>
                <c:pt idx="35">
                  <c:v>600</c:v>
                </c:pt>
                <c:pt idx="36">
                  <c:v>610</c:v>
                </c:pt>
                <c:pt idx="37">
                  <c:v>620</c:v>
                </c:pt>
                <c:pt idx="38">
                  <c:v>630</c:v>
                </c:pt>
                <c:pt idx="39">
                  <c:v>640</c:v>
                </c:pt>
                <c:pt idx="40">
                  <c:v>650</c:v>
                </c:pt>
                <c:pt idx="41">
                  <c:v>660</c:v>
                </c:pt>
                <c:pt idx="42">
                  <c:v>670</c:v>
                </c:pt>
                <c:pt idx="43">
                  <c:v>680</c:v>
                </c:pt>
                <c:pt idx="44">
                  <c:v>690</c:v>
                </c:pt>
                <c:pt idx="45">
                  <c:v>700</c:v>
                </c:pt>
                <c:pt idx="46">
                  <c:v>710</c:v>
                </c:pt>
                <c:pt idx="47">
                  <c:v>720</c:v>
                </c:pt>
                <c:pt idx="48">
                  <c:v>730</c:v>
                </c:pt>
                <c:pt idx="49">
                  <c:v>740</c:v>
                </c:pt>
                <c:pt idx="50">
                  <c:v>750</c:v>
                </c:pt>
                <c:pt idx="51">
                  <c:v>760</c:v>
                </c:pt>
                <c:pt idx="52">
                  <c:v>770</c:v>
                </c:pt>
                <c:pt idx="53">
                  <c:v>780</c:v>
                </c:pt>
                <c:pt idx="54">
                  <c:v>790</c:v>
                </c:pt>
                <c:pt idx="55">
                  <c:v>800</c:v>
                </c:pt>
                <c:pt idx="56">
                  <c:v>810</c:v>
                </c:pt>
                <c:pt idx="57">
                  <c:v>820</c:v>
                </c:pt>
                <c:pt idx="58">
                  <c:v>830</c:v>
                </c:pt>
                <c:pt idx="59">
                  <c:v>840</c:v>
                </c:pt>
                <c:pt idx="60">
                  <c:v>850</c:v>
                </c:pt>
                <c:pt idx="61">
                  <c:v>860</c:v>
                </c:pt>
                <c:pt idx="62">
                  <c:v>870</c:v>
                </c:pt>
                <c:pt idx="63">
                  <c:v>880</c:v>
                </c:pt>
                <c:pt idx="64">
                  <c:v>890</c:v>
                </c:pt>
                <c:pt idx="65">
                  <c:v>900</c:v>
                </c:pt>
                <c:pt idx="66">
                  <c:v>910</c:v>
                </c:pt>
                <c:pt idx="67">
                  <c:v>920</c:v>
                </c:pt>
                <c:pt idx="68">
                  <c:v>930</c:v>
                </c:pt>
                <c:pt idx="69">
                  <c:v>940</c:v>
                </c:pt>
                <c:pt idx="70">
                  <c:v>950</c:v>
                </c:pt>
                <c:pt idx="71">
                  <c:v>960</c:v>
                </c:pt>
                <c:pt idx="72">
                  <c:v>970</c:v>
                </c:pt>
                <c:pt idx="73">
                  <c:v>980</c:v>
                </c:pt>
                <c:pt idx="74">
                  <c:v>990</c:v>
                </c:pt>
                <c:pt idx="75">
                  <c:v>1000</c:v>
                </c:pt>
                <c:pt idx="76">
                  <c:v>1010</c:v>
                </c:pt>
                <c:pt idx="77">
                  <c:v>1020</c:v>
                </c:pt>
                <c:pt idx="78">
                  <c:v>1030</c:v>
                </c:pt>
                <c:pt idx="79">
                  <c:v>1040</c:v>
                </c:pt>
                <c:pt idx="80">
                  <c:v>1050</c:v>
                </c:pt>
                <c:pt idx="81">
                  <c:v>1060</c:v>
                </c:pt>
                <c:pt idx="82">
                  <c:v>1070</c:v>
                </c:pt>
                <c:pt idx="83">
                  <c:v>1080</c:v>
                </c:pt>
                <c:pt idx="84">
                  <c:v>1090</c:v>
                </c:pt>
                <c:pt idx="85">
                  <c:v>1100</c:v>
                </c:pt>
                <c:pt idx="86">
                  <c:v>1110</c:v>
                </c:pt>
                <c:pt idx="87">
                  <c:v>1120</c:v>
                </c:pt>
                <c:pt idx="88">
                  <c:v>1130</c:v>
                </c:pt>
                <c:pt idx="89">
                  <c:v>1140</c:v>
                </c:pt>
                <c:pt idx="90">
                  <c:v>1150</c:v>
                </c:pt>
                <c:pt idx="91">
                  <c:v>1160</c:v>
                </c:pt>
                <c:pt idx="92">
                  <c:v>1170</c:v>
                </c:pt>
                <c:pt idx="93">
                  <c:v>1180</c:v>
                </c:pt>
                <c:pt idx="94">
                  <c:v>1190</c:v>
                </c:pt>
                <c:pt idx="95">
                  <c:v>1200</c:v>
                </c:pt>
                <c:pt idx="96">
                  <c:v>1210</c:v>
                </c:pt>
                <c:pt idx="97">
                  <c:v>1220</c:v>
                </c:pt>
                <c:pt idx="98">
                  <c:v>1230</c:v>
                </c:pt>
                <c:pt idx="99">
                  <c:v>1240</c:v>
                </c:pt>
                <c:pt idx="100">
                  <c:v>1250</c:v>
                </c:pt>
                <c:pt idx="101">
                  <c:v>1260</c:v>
                </c:pt>
                <c:pt idx="102">
                  <c:v>1270</c:v>
                </c:pt>
                <c:pt idx="103">
                  <c:v>1280</c:v>
                </c:pt>
                <c:pt idx="104">
                  <c:v>1290</c:v>
                </c:pt>
                <c:pt idx="105">
                  <c:v>1300</c:v>
                </c:pt>
                <c:pt idx="106">
                  <c:v>1310</c:v>
                </c:pt>
                <c:pt idx="107">
                  <c:v>1320</c:v>
                </c:pt>
                <c:pt idx="108">
                  <c:v>1330</c:v>
                </c:pt>
                <c:pt idx="109">
                  <c:v>1340</c:v>
                </c:pt>
                <c:pt idx="110">
                  <c:v>1350</c:v>
                </c:pt>
                <c:pt idx="111">
                  <c:v>1360</c:v>
                </c:pt>
                <c:pt idx="112">
                  <c:v>1370</c:v>
                </c:pt>
                <c:pt idx="113">
                  <c:v>1380</c:v>
                </c:pt>
                <c:pt idx="114">
                  <c:v>1390</c:v>
                </c:pt>
                <c:pt idx="115">
                  <c:v>1400</c:v>
                </c:pt>
                <c:pt idx="116">
                  <c:v>1410</c:v>
                </c:pt>
                <c:pt idx="117">
                  <c:v>1420</c:v>
                </c:pt>
                <c:pt idx="118">
                  <c:v>1430</c:v>
                </c:pt>
                <c:pt idx="119">
                  <c:v>1440</c:v>
                </c:pt>
                <c:pt idx="120">
                  <c:v>1450</c:v>
                </c:pt>
              </c:numCache>
            </c:numRef>
          </c:xVal>
          <c:yVal>
            <c:numRef>
              <c:f>'RefractiveIndexSi GaAs'!$E$2:$E$122</c:f>
              <c:numCache>
                <c:formatCode>General</c:formatCode>
                <c:ptCount val="121"/>
                <c:pt idx="0">
                  <c:v>1842229.9320650545</c:v>
                </c:pt>
                <c:pt idx="1">
                  <c:v>1973886.830347802</c:v>
                </c:pt>
                <c:pt idx="2">
                  <c:v>2178170.9064889229</c:v>
                </c:pt>
                <c:pt idx="3">
                  <c:v>2372800.0513613191</c:v>
                </c:pt>
                <c:pt idx="4">
                  <c:v>2290546.036810434</c:v>
                </c:pt>
                <c:pt idx="5">
                  <c:v>1773533.772706558</c:v>
                </c:pt>
                <c:pt idx="6">
                  <c:v>1458509.7248536872</c:v>
                </c:pt>
                <c:pt idx="7">
                  <c:v>1297085.0668508857</c:v>
                </c:pt>
                <c:pt idx="8">
                  <c:v>1180477.23953071</c:v>
                </c:pt>
                <c:pt idx="9">
                  <c:v>1100296.6270278604</c:v>
                </c:pt>
                <c:pt idx="10">
                  <c:v>1054857.0532853501</c:v>
                </c:pt>
                <c:pt idx="11">
                  <c:v>1035329.3122830364</c:v>
                </c:pt>
                <c:pt idx="12">
                  <c:v>737340.28658848011</c:v>
                </c:pt>
                <c:pt idx="13">
                  <c:v>312836.48950483621</c:v>
                </c:pt>
                <c:pt idx="14">
                  <c:v>143385.51085614954</c:v>
                </c:pt>
                <c:pt idx="15">
                  <c:v>92991.142546257863</c:v>
                </c:pt>
                <c:pt idx="16">
                  <c:v>69574.783645354444</c:v>
                </c:pt>
                <c:pt idx="17">
                  <c:v>52659.076860171765</c:v>
                </c:pt>
                <c:pt idx="18">
                  <c:v>40329.282436780602</c:v>
                </c:pt>
                <c:pt idx="19">
                  <c:v>30559.128539464353</c:v>
                </c:pt>
                <c:pt idx="20">
                  <c:v>24100.064816898343</c:v>
                </c:pt>
                <c:pt idx="21">
                  <c:v>19500.002191816784</c:v>
                </c:pt>
                <c:pt idx="22">
                  <c:v>16599.908211980928</c:v>
                </c:pt>
                <c:pt idx="23">
                  <c:v>14400.013526504415</c:v>
                </c:pt>
                <c:pt idx="24">
                  <c:v>12599.966421511848</c:v>
                </c:pt>
                <c:pt idx="25">
                  <c:v>11099.875163663457</c:v>
                </c:pt>
                <c:pt idx="26">
                  <c:v>9700.0061171662255</c:v>
                </c:pt>
                <c:pt idx="27">
                  <c:v>8800.0843446517174</c:v>
                </c:pt>
                <c:pt idx="28">
                  <c:v>7849.950911324594</c:v>
                </c:pt>
                <c:pt idx="29">
                  <c:v>7049.9666252224279</c:v>
                </c:pt>
                <c:pt idx="30">
                  <c:v>6390.1136971344968</c:v>
                </c:pt>
                <c:pt idx="31">
                  <c:v>5780.0816836547065</c:v>
                </c:pt>
                <c:pt idx="32">
                  <c:v>5319.9840227210734</c:v>
                </c:pt>
                <c:pt idx="33">
                  <c:v>4880.0850296176895</c:v>
                </c:pt>
                <c:pt idx="34">
                  <c:v>4490.0281173102658</c:v>
                </c:pt>
                <c:pt idx="35">
                  <c:v>4174.9671971105963</c:v>
                </c:pt>
                <c:pt idx="36">
                  <c:v>3799.988071351956</c:v>
                </c:pt>
                <c:pt idx="37">
                  <c:v>3520.0025557996087</c:v>
                </c:pt>
                <c:pt idx="38">
                  <c:v>3280.0221965479723</c:v>
                </c:pt>
                <c:pt idx="39">
                  <c:v>3030.0661143873554</c:v>
                </c:pt>
                <c:pt idx="40">
                  <c:v>2789.9276051664183</c:v>
                </c:pt>
                <c:pt idx="41">
                  <c:v>2570.0131901912132</c:v>
                </c:pt>
                <c:pt idx="42">
                  <c:v>2390.0486677429694</c:v>
                </c:pt>
                <c:pt idx="43">
                  <c:v>2200.0388553521461</c:v>
                </c:pt>
                <c:pt idx="44">
                  <c:v>2039.9408297309722</c:v>
                </c:pt>
                <c:pt idx="45">
                  <c:v>1889.9821403996195</c:v>
                </c:pt>
                <c:pt idx="46">
                  <c:v>1779.9998488536648</c:v>
                </c:pt>
                <c:pt idx="47">
                  <c:v>1680.0015780921815</c:v>
                </c:pt>
                <c:pt idx="48">
                  <c:v>1540.000111686556</c:v>
                </c:pt>
                <c:pt idx="49">
                  <c:v>1419.9998794225864</c:v>
                </c:pt>
                <c:pt idx="50">
                  <c:v>1310.0022486448961</c:v>
                </c:pt>
                <c:pt idx="51">
                  <c:v>1190.0022277834601</c:v>
                </c:pt>
                <c:pt idx="52">
                  <c:v>1099.9980677260221</c:v>
                </c:pt>
                <c:pt idx="53">
                  <c:v>1030.0074006254167</c:v>
                </c:pt>
                <c:pt idx="54">
                  <c:v>928.00260967305564</c:v>
                </c:pt>
                <c:pt idx="55">
                  <c:v>850.00501631852239</c:v>
                </c:pt>
                <c:pt idx="56">
                  <c:v>775.00375807445971</c:v>
                </c:pt>
                <c:pt idx="57">
                  <c:v>706.99627063761716</c:v>
                </c:pt>
                <c:pt idx="58">
                  <c:v>647.00154437834328</c:v>
                </c:pt>
                <c:pt idx="59">
                  <c:v>590.00606030918027</c:v>
                </c:pt>
                <c:pt idx="60">
                  <c:v>533.99683128312165</c:v>
                </c:pt>
                <c:pt idx="61">
                  <c:v>478.99790128989304</c:v>
                </c:pt>
                <c:pt idx="62">
                  <c:v>430.99762386421071</c:v>
                </c:pt>
                <c:pt idx="63">
                  <c:v>383.00298437241753</c:v>
                </c:pt>
                <c:pt idx="64">
                  <c:v>343.00543970182855</c:v>
                </c:pt>
                <c:pt idx="65">
                  <c:v>303.00312078023148</c:v>
                </c:pt>
                <c:pt idx="66">
                  <c:v>271.00552011736124</c:v>
                </c:pt>
                <c:pt idx="67">
                  <c:v>240.00401963576633</c:v>
                </c:pt>
                <c:pt idx="68">
                  <c:v>208.99360676590678</c:v>
                </c:pt>
                <c:pt idx="69">
                  <c:v>183.00111419144969</c:v>
                </c:pt>
                <c:pt idx="70">
                  <c:v>155.99495647909237</c:v>
                </c:pt>
                <c:pt idx="71">
                  <c:v>134.00201664499463</c:v>
                </c:pt>
                <c:pt idx="72">
                  <c:v>113.00017286984317</c:v>
                </c:pt>
                <c:pt idx="73">
                  <c:v>95.999377797409565</c:v>
                </c:pt>
                <c:pt idx="74">
                  <c:v>79.00058326227132</c:v>
                </c:pt>
                <c:pt idx="75">
                  <c:v>64.000525538931257</c:v>
                </c:pt>
                <c:pt idx="76">
                  <c:v>51.100337376469859</c:v>
                </c:pt>
                <c:pt idx="77">
                  <c:v>39.899458697709427</c:v>
                </c:pt>
                <c:pt idx="78">
                  <c:v>30.199550661867242</c:v>
                </c:pt>
                <c:pt idx="79">
                  <c:v>22.600134227978263</c:v>
                </c:pt>
                <c:pt idx="80">
                  <c:v>16.300377882625899</c:v>
                </c:pt>
                <c:pt idx="81">
                  <c:v>11.100017424462864</c:v>
                </c:pt>
                <c:pt idx="82">
                  <c:v>7.9999629299898878</c:v>
                </c:pt>
                <c:pt idx="83">
                  <c:v>6.19999127950119</c:v>
                </c:pt>
                <c:pt idx="84">
                  <c:v>4.700053185377933</c:v>
                </c:pt>
                <c:pt idx="85">
                  <c:v>3.4999626955647445</c:v>
                </c:pt>
                <c:pt idx="86">
                  <c:v>2.6999583133500171</c:v>
                </c:pt>
                <c:pt idx="87">
                  <c:v>1.9999603232227876</c:v>
                </c:pt>
                <c:pt idx="88">
                  <c:v>1.4999575827121818</c:v>
                </c:pt>
                <c:pt idx="89">
                  <c:v>0.99999649946792579</c:v>
                </c:pt>
                <c:pt idx="90">
                  <c:v>0.68000455941875781</c:v>
                </c:pt>
                <c:pt idx="91">
                  <c:v>0.41999843855060798</c:v>
                </c:pt>
                <c:pt idx="92">
                  <c:v>0.21999740965292214</c:v>
                </c:pt>
                <c:pt idx="93">
                  <c:v>6.5000084476103934E-2</c:v>
                </c:pt>
                <c:pt idx="94">
                  <c:v>3.6000011816312481E-2</c:v>
                </c:pt>
                <c:pt idx="95">
                  <c:v>2.1999526155538129E-2</c:v>
                </c:pt>
                <c:pt idx="96">
                  <c:v>1.3000481599218853E-2</c:v>
                </c:pt>
                <c:pt idx="97">
                  <c:v>8.1999688380206513E-3</c:v>
                </c:pt>
                <c:pt idx="98">
                  <c:v>4.7000269409998323E-3</c:v>
                </c:pt>
                <c:pt idx="99">
                  <c:v>2.3999741039455957E-3</c:v>
                </c:pt>
                <c:pt idx="100">
                  <c:v>1.0000016142012284E-3</c:v>
                </c:pt>
                <c:pt idx="101">
                  <c:v>3.599965981713561E-4</c:v>
                </c:pt>
                <c:pt idx="102">
                  <c:v>2.0000318836853697E-4</c:v>
                </c:pt>
                <c:pt idx="103">
                  <c:v>1.1999902189008762E-4</c:v>
                </c:pt>
                <c:pt idx="104">
                  <c:v>7.0999993971129337E-5</c:v>
                </c:pt>
                <c:pt idx="105">
                  <c:v>4.500017317002019E-5</c:v>
                </c:pt>
                <c:pt idx="106">
                  <c:v>2.700043005208913E-5</c:v>
                </c:pt>
                <c:pt idx="107">
                  <c:v>1.6000226584510197E-5</c:v>
                </c:pt>
                <c:pt idx="108">
                  <c:v>7.9999593978781288E-6</c:v>
                </c:pt>
                <c:pt idx="109">
                  <c:v>3.5000155527545743E-6</c:v>
                </c:pt>
                <c:pt idx="110">
                  <c:v>1.6999972335558633E-6</c:v>
                </c:pt>
                <c:pt idx="111">
                  <c:v>9.4996217857519596E-7</c:v>
                </c:pt>
                <c:pt idx="112">
                  <c:v>6.0000292043582215E-7</c:v>
                </c:pt>
                <c:pt idx="113">
                  <c:v>3.7999612009942634E-7</c:v>
                </c:pt>
                <c:pt idx="114">
                  <c:v>2.3000074446036817E-7</c:v>
                </c:pt>
                <c:pt idx="115">
                  <c:v>1.3999834462297144E-7</c:v>
                </c:pt>
                <c:pt idx="116">
                  <c:v>8.5000356806658991E-8</c:v>
                </c:pt>
                <c:pt idx="117">
                  <c:v>4.9999995754316436E-8</c:v>
                </c:pt>
                <c:pt idx="118">
                  <c:v>2.5000047385168116E-8</c:v>
                </c:pt>
                <c:pt idx="119">
                  <c:v>1.7999580575817521E-8</c:v>
                </c:pt>
                <c:pt idx="120">
                  <c:v>1.1999583967339111E-8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836-4226-A7AA-8175CE44F46B}"/>
            </c:ext>
          </c:extLst>
        </c:ser>
        <c:ser>
          <c:idx val="1"/>
          <c:order val="1"/>
          <c:tx>
            <c:v>GaAs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'RefractiveIndexSi GaAs'!$H$2:$H$501</c:f>
              <c:numCache>
                <c:formatCode>General</c:formatCode>
                <c:ptCount val="500"/>
                <c:pt idx="0">
                  <c:v>206.6</c:v>
                </c:pt>
                <c:pt idx="1">
                  <c:v>208.4</c:v>
                </c:pt>
                <c:pt idx="2">
                  <c:v>210.1</c:v>
                </c:pt>
                <c:pt idx="3">
                  <c:v>211.9</c:v>
                </c:pt>
                <c:pt idx="4">
                  <c:v>213.8</c:v>
                </c:pt>
                <c:pt idx="5">
                  <c:v>215.6</c:v>
                </c:pt>
                <c:pt idx="6">
                  <c:v>217.5</c:v>
                </c:pt>
                <c:pt idx="7">
                  <c:v>219.4</c:v>
                </c:pt>
                <c:pt idx="8">
                  <c:v>221.4</c:v>
                </c:pt>
                <c:pt idx="9">
                  <c:v>223.4</c:v>
                </c:pt>
                <c:pt idx="10">
                  <c:v>225.4</c:v>
                </c:pt>
                <c:pt idx="11">
                  <c:v>227.5</c:v>
                </c:pt>
                <c:pt idx="12">
                  <c:v>229.6</c:v>
                </c:pt>
                <c:pt idx="13">
                  <c:v>231.7</c:v>
                </c:pt>
                <c:pt idx="14">
                  <c:v>233.9</c:v>
                </c:pt>
                <c:pt idx="15">
                  <c:v>236.2</c:v>
                </c:pt>
                <c:pt idx="16">
                  <c:v>238.4</c:v>
                </c:pt>
                <c:pt idx="17">
                  <c:v>240.7</c:v>
                </c:pt>
                <c:pt idx="18">
                  <c:v>243.1</c:v>
                </c:pt>
                <c:pt idx="19">
                  <c:v>245.5</c:v>
                </c:pt>
                <c:pt idx="20">
                  <c:v>248</c:v>
                </c:pt>
                <c:pt idx="21">
                  <c:v>250.5</c:v>
                </c:pt>
                <c:pt idx="22">
                  <c:v>253</c:v>
                </c:pt>
                <c:pt idx="23">
                  <c:v>255.6</c:v>
                </c:pt>
                <c:pt idx="24">
                  <c:v>258.3</c:v>
                </c:pt>
                <c:pt idx="25">
                  <c:v>261</c:v>
                </c:pt>
                <c:pt idx="26">
                  <c:v>263.8</c:v>
                </c:pt>
                <c:pt idx="27">
                  <c:v>266.60000000000002</c:v>
                </c:pt>
                <c:pt idx="28">
                  <c:v>269.5</c:v>
                </c:pt>
                <c:pt idx="29">
                  <c:v>272.5</c:v>
                </c:pt>
                <c:pt idx="30">
                  <c:v>275.5</c:v>
                </c:pt>
                <c:pt idx="31">
                  <c:v>278.60000000000002</c:v>
                </c:pt>
                <c:pt idx="32">
                  <c:v>281.8</c:v>
                </c:pt>
                <c:pt idx="33">
                  <c:v>285</c:v>
                </c:pt>
                <c:pt idx="34">
                  <c:v>288.3</c:v>
                </c:pt>
                <c:pt idx="35">
                  <c:v>291.7</c:v>
                </c:pt>
                <c:pt idx="36">
                  <c:v>295.2</c:v>
                </c:pt>
                <c:pt idx="37">
                  <c:v>298.8</c:v>
                </c:pt>
                <c:pt idx="38">
                  <c:v>302.39999999999998</c:v>
                </c:pt>
                <c:pt idx="39">
                  <c:v>306.10000000000002</c:v>
                </c:pt>
                <c:pt idx="40">
                  <c:v>310</c:v>
                </c:pt>
                <c:pt idx="41">
                  <c:v>313.89999999999998</c:v>
                </c:pt>
                <c:pt idx="42">
                  <c:v>317.89999999999998</c:v>
                </c:pt>
                <c:pt idx="43">
                  <c:v>322</c:v>
                </c:pt>
                <c:pt idx="44">
                  <c:v>326.3</c:v>
                </c:pt>
                <c:pt idx="45">
                  <c:v>330.6</c:v>
                </c:pt>
                <c:pt idx="46">
                  <c:v>335.1</c:v>
                </c:pt>
                <c:pt idx="47">
                  <c:v>339.7</c:v>
                </c:pt>
                <c:pt idx="48">
                  <c:v>344.4</c:v>
                </c:pt>
                <c:pt idx="49">
                  <c:v>349.3</c:v>
                </c:pt>
                <c:pt idx="50">
                  <c:v>354.2</c:v>
                </c:pt>
                <c:pt idx="51">
                  <c:v>359.4</c:v>
                </c:pt>
                <c:pt idx="52">
                  <c:v>364.7</c:v>
                </c:pt>
                <c:pt idx="53">
                  <c:v>370.1</c:v>
                </c:pt>
                <c:pt idx="54">
                  <c:v>375.7</c:v>
                </c:pt>
                <c:pt idx="55">
                  <c:v>381.5</c:v>
                </c:pt>
                <c:pt idx="56">
                  <c:v>387.5</c:v>
                </c:pt>
                <c:pt idx="57">
                  <c:v>393.6</c:v>
                </c:pt>
                <c:pt idx="58">
                  <c:v>399.9</c:v>
                </c:pt>
                <c:pt idx="59">
                  <c:v>406.5</c:v>
                </c:pt>
                <c:pt idx="60">
                  <c:v>413.3</c:v>
                </c:pt>
                <c:pt idx="61">
                  <c:v>420.3</c:v>
                </c:pt>
                <c:pt idx="62">
                  <c:v>427.5</c:v>
                </c:pt>
                <c:pt idx="63">
                  <c:v>435</c:v>
                </c:pt>
                <c:pt idx="64">
                  <c:v>442.8</c:v>
                </c:pt>
                <c:pt idx="65">
                  <c:v>450.9</c:v>
                </c:pt>
                <c:pt idx="66">
                  <c:v>459.2</c:v>
                </c:pt>
                <c:pt idx="67">
                  <c:v>467.9</c:v>
                </c:pt>
                <c:pt idx="68">
                  <c:v>476.9</c:v>
                </c:pt>
                <c:pt idx="69">
                  <c:v>486.2</c:v>
                </c:pt>
                <c:pt idx="70">
                  <c:v>495.9</c:v>
                </c:pt>
                <c:pt idx="71">
                  <c:v>506.1</c:v>
                </c:pt>
                <c:pt idx="72">
                  <c:v>516.6</c:v>
                </c:pt>
                <c:pt idx="73">
                  <c:v>527.6</c:v>
                </c:pt>
                <c:pt idx="74">
                  <c:v>539.1</c:v>
                </c:pt>
                <c:pt idx="75">
                  <c:v>551</c:v>
                </c:pt>
                <c:pt idx="76">
                  <c:v>563.6</c:v>
                </c:pt>
                <c:pt idx="77">
                  <c:v>576.70000000000005</c:v>
                </c:pt>
                <c:pt idx="78">
                  <c:v>590.4</c:v>
                </c:pt>
                <c:pt idx="79">
                  <c:v>604.79999999999995</c:v>
                </c:pt>
                <c:pt idx="80">
                  <c:v>619.9</c:v>
                </c:pt>
                <c:pt idx="81">
                  <c:v>635.79999999999995</c:v>
                </c:pt>
                <c:pt idx="82">
                  <c:v>652.5</c:v>
                </c:pt>
                <c:pt idx="83">
                  <c:v>670.2</c:v>
                </c:pt>
                <c:pt idx="84">
                  <c:v>688.8</c:v>
                </c:pt>
                <c:pt idx="85">
                  <c:v>708.5</c:v>
                </c:pt>
                <c:pt idx="86">
                  <c:v>729.3</c:v>
                </c:pt>
                <c:pt idx="87">
                  <c:v>751.4</c:v>
                </c:pt>
                <c:pt idx="88">
                  <c:v>774.9</c:v>
                </c:pt>
                <c:pt idx="89">
                  <c:v>799.9</c:v>
                </c:pt>
                <c:pt idx="90">
                  <c:v>826.6</c:v>
                </c:pt>
                <c:pt idx="91">
                  <c:v>855.1</c:v>
                </c:pt>
                <c:pt idx="92">
                  <c:v>885.6</c:v>
                </c:pt>
                <c:pt idx="93">
                  <c:v>918.4</c:v>
                </c:pt>
                <c:pt idx="94">
                  <c:v>953.7</c:v>
                </c:pt>
                <c:pt idx="95">
                  <c:v>991.9</c:v>
                </c:pt>
                <c:pt idx="96">
                  <c:v>1033</c:v>
                </c:pt>
                <c:pt idx="97">
                  <c:v>1078</c:v>
                </c:pt>
                <c:pt idx="98">
                  <c:v>1127</c:v>
                </c:pt>
                <c:pt idx="99">
                  <c:v>1181</c:v>
                </c:pt>
                <c:pt idx="100">
                  <c:v>1240</c:v>
                </c:pt>
                <c:pt idx="101">
                  <c:v>1305</c:v>
                </c:pt>
                <c:pt idx="102">
                  <c:v>1378</c:v>
                </c:pt>
                <c:pt idx="103">
                  <c:v>1459</c:v>
                </c:pt>
                <c:pt idx="104">
                  <c:v>1550</c:v>
                </c:pt>
                <c:pt idx="105">
                  <c:v>1653</c:v>
                </c:pt>
                <c:pt idx="106">
                  <c:v>1771</c:v>
                </c:pt>
                <c:pt idx="107">
                  <c:v>1907</c:v>
                </c:pt>
                <c:pt idx="108">
                  <c:v>2066</c:v>
                </c:pt>
                <c:pt idx="109">
                  <c:v>2254</c:v>
                </c:pt>
                <c:pt idx="110">
                  <c:v>2480</c:v>
                </c:pt>
              </c:numCache>
            </c:numRef>
          </c:xVal>
          <c:yVal>
            <c:numRef>
              <c:f>'RefractiveIndexSi GaAs'!$L$2:$L$501</c:f>
              <c:numCache>
                <c:formatCode>General</c:formatCode>
                <c:ptCount val="500"/>
                <c:pt idx="0">
                  <c:v>1503585.09964646</c:v>
                </c:pt>
                <c:pt idx="1">
                  <c:v>1520097.89548423</c:v>
                </c:pt>
                <c:pt idx="2">
                  <c:v>1529376.9472116299</c:v>
                </c:pt>
                <c:pt idx="3">
                  <c:v>1536548.6673810501</c:v>
                </c:pt>
                <c:pt idx="4">
                  <c:v>1542877.5894617699</c:v>
                </c:pt>
                <c:pt idx="5">
                  <c:v>1553420.23028491</c:v>
                </c:pt>
                <c:pt idx="6">
                  <c:v>1565740.89034084</c:v>
                </c:pt>
                <c:pt idx="7">
                  <c:v>1580962.82991271</c:v>
                </c:pt>
                <c:pt idx="8">
                  <c:v>1597756.69735415</c:v>
                </c:pt>
                <c:pt idx="9">
                  <c:v>1616148.3245917901</c:v>
                </c:pt>
                <c:pt idx="10">
                  <c:v>1636861.76236728</c:v>
                </c:pt>
                <c:pt idx="11">
                  <c:v>1659348.0882146601</c:v>
                </c:pt>
                <c:pt idx="12">
                  <c:v>1685185.3275963301</c:v>
                </c:pt>
                <c:pt idx="13">
                  <c:v>1714723.84521464</c:v>
                </c:pt>
                <c:pt idx="14">
                  <c:v>1748761.7079837101</c:v>
                </c:pt>
                <c:pt idx="15">
                  <c:v>1788161.02100803</c:v>
                </c:pt>
                <c:pt idx="16">
                  <c:v>1836461.20891054</c:v>
                </c:pt>
                <c:pt idx="17">
                  <c:v>1898137.4904356301</c:v>
                </c:pt>
                <c:pt idx="18">
                  <c:v>1961718.4895719001</c:v>
                </c:pt>
                <c:pt idx="19">
                  <c:v>2027638.4126174999</c:v>
                </c:pt>
                <c:pt idx="20">
                  <c:v>2069397.4834291399</c:v>
                </c:pt>
                <c:pt idx="21">
                  <c:v>2057210.18335968</c:v>
                </c:pt>
                <c:pt idx="22">
                  <c:v>2010122.60380678</c:v>
                </c:pt>
                <c:pt idx="23">
                  <c:v>1930217.1418995301</c:v>
                </c:pt>
                <c:pt idx="24">
                  <c:v>1834116.03624212</c:v>
                </c:pt>
                <c:pt idx="25">
                  <c:v>1738769.22135752</c:v>
                </c:pt>
                <c:pt idx="26">
                  <c:v>1644393.91056739</c:v>
                </c:pt>
                <c:pt idx="27">
                  <c:v>1558423.6837995299</c:v>
                </c:pt>
                <c:pt idx="28">
                  <c:v>1477655.9731689801</c:v>
                </c:pt>
                <c:pt idx="29">
                  <c:v>1405848.53208156</c:v>
                </c:pt>
                <c:pt idx="30">
                  <c:v>1331442.31663573</c:v>
                </c:pt>
                <c:pt idx="31">
                  <c:v>1237833.5130449799</c:v>
                </c:pt>
                <c:pt idx="32">
                  <c:v>1142924.33941102</c:v>
                </c:pt>
                <c:pt idx="33">
                  <c:v>1058744.0616274099</c:v>
                </c:pt>
                <c:pt idx="34">
                  <c:v>985084.89727546705</c:v>
                </c:pt>
                <c:pt idx="35">
                  <c:v>926996.21703106095</c:v>
                </c:pt>
                <c:pt idx="36">
                  <c:v>880752.73716494301</c:v>
                </c:pt>
                <c:pt idx="37">
                  <c:v>845380.71389520494</c:v>
                </c:pt>
                <c:pt idx="38">
                  <c:v>818226.97551829403</c:v>
                </c:pt>
                <c:pt idx="39">
                  <c:v>796123.30002927198</c:v>
                </c:pt>
                <c:pt idx="40">
                  <c:v>778304.24450224498</c:v>
                </c:pt>
                <c:pt idx="41">
                  <c:v>764080.57068592799</c:v>
                </c:pt>
                <c:pt idx="42">
                  <c:v>752638.24000439898</c:v>
                </c:pt>
                <c:pt idx="43">
                  <c:v>743103.74056107597</c:v>
                </c:pt>
                <c:pt idx="44">
                  <c:v>735188.522917917</c:v>
                </c:pt>
                <c:pt idx="45">
                  <c:v>729118.23199170502</c:v>
                </c:pt>
                <c:pt idx="46">
                  <c:v>724131.95035295596</c:v>
                </c:pt>
                <c:pt idx="47">
                  <c:v>720013.82409547595</c:v>
                </c:pt>
                <c:pt idx="48">
                  <c:v>716983.68923390703</c:v>
                </c:pt>
                <c:pt idx="49">
                  <c:v>714908.12735205202</c:v>
                </c:pt>
                <c:pt idx="50">
                  <c:v>714175.72125084698</c:v>
                </c:pt>
                <c:pt idx="51">
                  <c:v>714026.14331797999</c:v>
                </c:pt>
                <c:pt idx="52">
                  <c:v>715321.78216094396</c:v>
                </c:pt>
                <c:pt idx="53">
                  <c:v>718147.87798831996</c:v>
                </c:pt>
                <c:pt idx="54">
                  <c:v>723143.28635199706</c:v>
                </c:pt>
                <c:pt idx="55">
                  <c:v>737594.899035485</c:v>
                </c:pt>
                <c:pt idx="56">
                  <c:v>741983.37975880702</c:v>
                </c:pt>
                <c:pt idx="57">
                  <c:v>714281.31750444695</c:v>
                </c:pt>
                <c:pt idx="58">
                  <c:v>674354.37205338303</c:v>
                </c:pt>
                <c:pt idx="59">
                  <c:v>634443.43849119998</c:v>
                </c:pt>
                <c:pt idx="60">
                  <c:v>592288.65126473899</c:v>
                </c:pt>
                <c:pt idx="61">
                  <c:v>558430.61420340999</c:v>
                </c:pt>
                <c:pt idx="62">
                  <c:v>505888.27666227199</c:v>
                </c:pt>
                <c:pt idx="63">
                  <c:v>392951.56463934301</c:v>
                </c:pt>
                <c:pt idx="64">
                  <c:v>281239.23393924802</c:v>
                </c:pt>
                <c:pt idx="65">
                  <c:v>225098.84117920799</c:v>
                </c:pt>
                <c:pt idx="66">
                  <c:v>190465.896071297</c:v>
                </c:pt>
                <c:pt idx="67">
                  <c:v>162535.08654333799</c:v>
                </c:pt>
                <c:pt idx="68">
                  <c:v>142027.12856237299</c:v>
                </c:pt>
                <c:pt idx="69">
                  <c:v>125240.605594523</c:v>
                </c:pt>
                <c:pt idx="70">
                  <c:v>111751.75319484501</c:v>
                </c:pt>
                <c:pt idx="71">
                  <c:v>100079.80713170199</c:v>
                </c:pt>
                <c:pt idx="72">
                  <c:v>90246.293029950699</c:v>
                </c:pt>
                <c:pt idx="73">
                  <c:v>81904.107183714106</c:v>
                </c:pt>
                <c:pt idx="74">
                  <c:v>74591.700919958006</c:v>
                </c:pt>
                <c:pt idx="75">
                  <c:v>67749.614406776396</c:v>
                </c:pt>
                <c:pt idx="76">
                  <c:v>61538.649566414599</c:v>
                </c:pt>
                <c:pt idx="77">
                  <c:v>56014.373664626502</c:v>
                </c:pt>
                <c:pt idx="78">
                  <c:v>51082.807375443699</c:v>
                </c:pt>
                <c:pt idx="79">
                  <c:v>46801.835001395499</c:v>
                </c:pt>
                <c:pt idx="80">
                  <c:v>42773.095654618199</c:v>
                </c:pt>
                <c:pt idx="81">
                  <c:v>38528.832255771398</c:v>
                </c:pt>
                <c:pt idx="82">
                  <c:v>34473.261915253497</c:v>
                </c:pt>
                <c:pt idx="83">
                  <c:v>31019.922734979798</c:v>
                </c:pt>
                <c:pt idx="84">
                  <c:v>27548.228263185702</c:v>
                </c:pt>
                <c:pt idx="85">
                  <c:v>23246.100660970402</c:v>
                </c:pt>
                <c:pt idx="86">
                  <c:v>19298.416410369198</c:v>
                </c:pt>
                <c:pt idx="87">
                  <c:v>16682.132935617799</c:v>
                </c:pt>
                <c:pt idx="88">
                  <c:v>14757.255464017</c:v>
                </c:pt>
                <c:pt idx="89">
                  <c:v>13994.7171780015</c:v>
                </c:pt>
                <c:pt idx="90">
                  <c:v>12161.9846255593</c:v>
                </c:pt>
                <c:pt idx="91">
                  <c:v>5916.9662033205796</c:v>
                </c:pt>
                <c:pt idx="92">
                  <c:v>239.80540129027699</c:v>
                </c:pt>
                <c:pt idx="93">
                  <c:v>1E-3</c:v>
                </c:pt>
                <c:pt idx="94">
                  <c:v>1E-3</c:v>
                </c:pt>
                <c:pt idx="95">
                  <c:v>1E-3</c:v>
                </c:pt>
                <c:pt idx="96">
                  <c:v>1E-3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836-4226-A7AA-8175CE44F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040207"/>
        <c:axId val="487150943"/>
      </c:scatterChart>
      <c:valAx>
        <c:axId val="493040207"/>
        <c:scaling>
          <c:orientation val="minMax"/>
          <c:max val="1200"/>
          <c:min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400">
                    <a:solidFill>
                      <a:sysClr val="windowText" lastClr="000000"/>
                    </a:solidFill>
                  </a:rPr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87150943"/>
        <c:crossesAt val="1"/>
        <c:crossBetween val="midCat"/>
      </c:valAx>
      <c:valAx>
        <c:axId val="487150943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400" b="0" i="0" u="none" strike="noStrike" baseline="0">
                    <a:effectLst/>
                  </a:rPr>
                  <a:t>alpha (cm</a:t>
                </a:r>
                <a:r>
                  <a:rPr lang="nl-NL" sz="1400" b="0" i="0" u="none" strike="noStrike" baseline="30000">
                    <a:effectLst/>
                  </a:rPr>
                  <a:t>-1</a:t>
                </a:r>
                <a:r>
                  <a:rPr lang="nl-NL" sz="1400" b="0" i="0" u="none" strike="noStrike" baseline="0">
                    <a:effectLst/>
                  </a:rPr>
                  <a:t>)</a:t>
                </a:r>
                <a:r>
                  <a:rPr lang="nl-NL" sz="1400" b="0" i="0" u="none" strike="noStrike" baseline="0"/>
                  <a:t> </a:t>
                </a:r>
                <a:endParaRPr lang="nl-NL" sz="14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93040207"/>
        <c:crossesAt val="0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382777777777777"/>
          <c:y val="0.12094852726742493"/>
          <c:w val="0.15616666666666668"/>
          <c:h val="0.15625109361329836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597253989728418E-2"/>
          <c:y val="2.962963591391838E-2"/>
          <c:w val="0.92548150887813929"/>
          <c:h val="0.7297679641067821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'Wavelength thickness trapping'!$M$1</c:f>
              <c:strCache>
                <c:ptCount val="1"/>
                <c:pt idx="0">
                  <c:v>10 um 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'Wavelength thickness trapping'!$B$2:$B$122</c:f>
              <c:numCache>
                <c:formatCode>General</c:formatCode>
                <c:ptCount val="121"/>
                <c:pt idx="0">
                  <c:v>0.25</c:v>
                </c:pt>
                <c:pt idx="1">
                  <c:v>0.26</c:v>
                </c:pt>
                <c:pt idx="2">
                  <c:v>0.27</c:v>
                </c:pt>
                <c:pt idx="3">
                  <c:v>0.28000000000000003</c:v>
                </c:pt>
                <c:pt idx="4">
                  <c:v>0.28999999999999998</c:v>
                </c:pt>
                <c:pt idx="5">
                  <c:v>0.3</c:v>
                </c:pt>
                <c:pt idx="6">
                  <c:v>0.31</c:v>
                </c:pt>
                <c:pt idx="7">
                  <c:v>0.32</c:v>
                </c:pt>
                <c:pt idx="8">
                  <c:v>0.33</c:v>
                </c:pt>
                <c:pt idx="9">
                  <c:v>0.34</c:v>
                </c:pt>
                <c:pt idx="10">
                  <c:v>0.35</c:v>
                </c:pt>
                <c:pt idx="11">
                  <c:v>0.36</c:v>
                </c:pt>
                <c:pt idx="12">
                  <c:v>0.37</c:v>
                </c:pt>
                <c:pt idx="13">
                  <c:v>0.38</c:v>
                </c:pt>
                <c:pt idx="14">
                  <c:v>0.39</c:v>
                </c:pt>
                <c:pt idx="15">
                  <c:v>0.4</c:v>
                </c:pt>
                <c:pt idx="16">
                  <c:v>0.41</c:v>
                </c:pt>
                <c:pt idx="17">
                  <c:v>0.42</c:v>
                </c:pt>
                <c:pt idx="18">
                  <c:v>0.43</c:v>
                </c:pt>
                <c:pt idx="19">
                  <c:v>0.44</c:v>
                </c:pt>
                <c:pt idx="20">
                  <c:v>0.45</c:v>
                </c:pt>
                <c:pt idx="21">
                  <c:v>0.46</c:v>
                </c:pt>
                <c:pt idx="22">
                  <c:v>0.47</c:v>
                </c:pt>
                <c:pt idx="23">
                  <c:v>0.48</c:v>
                </c:pt>
                <c:pt idx="24">
                  <c:v>0.49</c:v>
                </c:pt>
                <c:pt idx="25">
                  <c:v>0.5</c:v>
                </c:pt>
                <c:pt idx="26">
                  <c:v>0.51</c:v>
                </c:pt>
                <c:pt idx="27">
                  <c:v>0.52</c:v>
                </c:pt>
                <c:pt idx="28">
                  <c:v>0.53</c:v>
                </c:pt>
                <c:pt idx="29">
                  <c:v>0.54</c:v>
                </c:pt>
                <c:pt idx="30">
                  <c:v>0.55000000000000004</c:v>
                </c:pt>
                <c:pt idx="31">
                  <c:v>0.56000000000000005</c:v>
                </c:pt>
                <c:pt idx="32">
                  <c:v>0.56999999999999995</c:v>
                </c:pt>
                <c:pt idx="33">
                  <c:v>0.57999999999999996</c:v>
                </c:pt>
                <c:pt idx="34">
                  <c:v>0.59</c:v>
                </c:pt>
                <c:pt idx="35">
                  <c:v>0.6</c:v>
                </c:pt>
                <c:pt idx="36">
                  <c:v>0.61</c:v>
                </c:pt>
                <c:pt idx="37">
                  <c:v>0.62</c:v>
                </c:pt>
                <c:pt idx="38">
                  <c:v>0.63</c:v>
                </c:pt>
                <c:pt idx="39">
                  <c:v>0.64</c:v>
                </c:pt>
                <c:pt idx="40">
                  <c:v>0.65</c:v>
                </c:pt>
                <c:pt idx="41">
                  <c:v>0.66</c:v>
                </c:pt>
                <c:pt idx="42">
                  <c:v>0.67</c:v>
                </c:pt>
                <c:pt idx="43">
                  <c:v>0.68</c:v>
                </c:pt>
                <c:pt idx="44">
                  <c:v>0.69</c:v>
                </c:pt>
                <c:pt idx="45">
                  <c:v>0.7</c:v>
                </c:pt>
                <c:pt idx="46">
                  <c:v>0.71</c:v>
                </c:pt>
                <c:pt idx="47">
                  <c:v>0.72</c:v>
                </c:pt>
                <c:pt idx="48">
                  <c:v>0.73</c:v>
                </c:pt>
                <c:pt idx="49">
                  <c:v>0.74</c:v>
                </c:pt>
                <c:pt idx="50">
                  <c:v>0.75</c:v>
                </c:pt>
                <c:pt idx="51">
                  <c:v>0.76</c:v>
                </c:pt>
                <c:pt idx="52">
                  <c:v>0.77</c:v>
                </c:pt>
                <c:pt idx="53">
                  <c:v>0.78</c:v>
                </c:pt>
                <c:pt idx="54">
                  <c:v>0.79</c:v>
                </c:pt>
                <c:pt idx="55">
                  <c:v>0.8</c:v>
                </c:pt>
                <c:pt idx="56">
                  <c:v>0.81</c:v>
                </c:pt>
                <c:pt idx="57">
                  <c:v>0.82</c:v>
                </c:pt>
                <c:pt idx="58">
                  <c:v>0.83</c:v>
                </c:pt>
                <c:pt idx="59">
                  <c:v>0.84</c:v>
                </c:pt>
                <c:pt idx="60">
                  <c:v>0.85</c:v>
                </c:pt>
                <c:pt idx="61">
                  <c:v>0.86</c:v>
                </c:pt>
                <c:pt idx="62">
                  <c:v>0.87</c:v>
                </c:pt>
                <c:pt idx="63">
                  <c:v>0.88</c:v>
                </c:pt>
                <c:pt idx="64">
                  <c:v>0.89</c:v>
                </c:pt>
                <c:pt idx="65">
                  <c:v>0.9</c:v>
                </c:pt>
                <c:pt idx="66">
                  <c:v>0.91</c:v>
                </c:pt>
                <c:pt idx="67">
                  <c:v>0.92</c:v>
                </c:pt>
                <c:pt idx="68">
                  <c:v>0.93</c:v>
                </c:pt>
                <c:pt idx="69">
                  <c:v>0.94</c:v>
                </c:pt>
                <c:pt idx="70">
                  <c:v>0.95</c:v>
                </c:pt>
                <c:pt idx="71">
                  <c:v>0.96</c:v>
                </c:pt>
                <c:pt idx="72">
                  <c:v>0.97</c:v>
                </c:pt>
                <c:pt idx="73">
                  <c:v>0.98</c:v>
                </c:pt>
                <c:pt idx="74">
                  <c:v>0.99</c:v>
                </c:pt>
                <c:pt idx="75">
                  <c:v>1</c:v>
                </c:pt>
                <c:pt idx="76">
                  <c:v>1.01</c:v>
                </c:pt>
                <c:pt idx="77">
                  <c:v>1.02</c:v>
                </c:pt>
                <c:pt idx="78">
                  <c:v>1.03</c:v>
                </c:pt>
                <c:pt idx="79">
                  <c:v>1.04</c:v>
                </c:pt>
                <c:pt idx="80">
                  <c:v>1.05</c:v>
                </c:pt>
                <c:pt idx="81">
                  <c:v>1.06</c:v>
                </c:pt>
                <c:pt idx="82">
                  <c:v>1.07</c:v>
                </c:pt>
                <c:pt idx="83">
                  <c:v>1.08</c:v>
                </c:pt>
                <c:pt idx="84">
                  <c:v>1.0900000000000001</c:v>
                </c:pt>
                <c:pt idx="85">
                  <c:v>1.1000000000000001</c:v>
                </c:pt>
                <c:pt idx="86">
                  <c:v>1.1100000000000001</c:v>
                </c:pt>
                <c:pt idx="87">
                  <c:v>1.1200000000000001</c:v>
                </c:pt>
                <c:pt idx="88">
                  <c:v>1.1299999999999999</c:v>
                </c:pt>
                <c:pt idx="89">
                  <c:v>1.1399999999999999</c:v>
                </c:pt>
                <c:pt idx="90">
                  <c:v>1.1499999999999999</c:v>
                </c:pt>
                <c:pt idx="91">
                  <c:v>1.1599999999999999</c:v>
                </c:pt>
                <c:pt idx="92">
                  <c:v>1.17</c:v>
                </c:pt>
                <c:pt idx="93">
                  <c:v>1.18</c:v>
                </c:pt>
                <c:pt idx="94">
                  <c:v>1.19</c:v>
                </c:pt>
                <c:pt idx="95">
                  <c:v>1.2</c:v>
                </c:pt>
                <c:pt idx="96">
                  <c:v>1.21</c:v>
                </c:pt>
                <c:pt idx="97">
                  <c:v>1.22</c:v>
                </c:pt>
                <c:pt idx="98">
                  <c:v>1.23</c:v>
                </c:pt>
                <c:pt idx="99">
                  <c:v>1.24</c:v>
                </c:pt>
                <c:pt idx="100">
                  <c:v>1.25</c:v>
                </c:pt>
                <c:pt idx="101">
                  <c:v>1.26</c:v>
                </c:pt>
                <c:pt idx="102">
                  <c:v>1.27</c:v>
                </c:pt>
                <c:pt idx="103">
                  <c:v>1.28</c:v>
                </c:pt>
                <c:pt idx="104">
                  <c:v>1.29</c:v>
                </c:pt>
                <c:pt idx="105">
                  <c:v>1.3</c:v>
                </c:pt>
                <c:pt idx="106">
                  <c:v>1.31</c:v>
                </c:pt>
                <c:pt idx="107">
                  <c:v>1.32</c:v>
                </c:pt>
                <c:pt idx="108">
                  <c:v>1.33</c:v>
                </c:pt>
                <c:pt idx="109">
                  <c:v>1.34</c:v>
                </c:pt>
                <c:pt idx="110">
                  <c:v>1.35</c:v>
                </c:pt>
                <c:pt idx="111">
                  <c:v>1.36</c:v>
                </c:pt>
                <c:pt idx="112">
                  <c:v>1.37</c:v>
                </c:pt>
                <c:pt idx="113">
                  <c:v>1.38</c:v>
                </c:pt>
                <c:pt idx="114">
                  <c:v>1.39</c:v>
                </c:pt>
                <c:pt idx="115">
                  <c:v>1.4</c:v>
                </c:pt>
                <c:pt idx="116">
                  <c:v>1.41</c:v>
                </c:pt>
                <c:pt idx="117">
                  <c:v>1.42</c:v>
                </c:pt>
                <c:pt idx="118">
                  <c:v>1.43</c:v>
                </c:pt>
                <c:pt idx="119">
                  <c:v>1.44</c:v>
                </c:pt>
                <c:pt idx="120">
                  <c:v>1.45</c:v>
                </c:pt>
              </c:numCache>
            </c:numRef>
          </c:xVal>
          <c:yVal>
            <c:numRef>
              <c:f>'Wavelength thickness trapping'!$M$2:$M$122</c:f>
              <c:numCache>
                <c:formatCode>General</c:formatCode>
                <c:ptCount val="12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0.99999999999994649</c:v>
                </c:pt>
                <c:pt idx="20">
                  <c:v>0.99999999996584343</c:v>
                </c:pt>
                <c:pt idx="21">
                  <c:v>0.99999999660173966</c:v>
                </c:pt>
                <c:pt idx="22">
                  <c:v>0.99999993823371747</c:v>
                </c:pt>
                <c:pt idx="23">
                  <c:v>0.99999944261717022</c:v>
                </c:pt>
                <c:pt idx="24">
                  <c:v>0.99999662787153676</c:v>
                </c:pt>
                <c:pt idx="25">
                  <c:v>0.99998488578949529</c:v>
                </c:pt>
                <c:pt idx="26">
                  <c:v>0.99993871687982694</c:v>
                </c:pt>
                <c:pt idx="27">
                  <c:v>0.99984927963789705</c:v>
                </c:pt>
                <c:pt idx="28">
                  <c:v>0.99961022889886975</c:v>
                </c:pt>
                <c:pt idx="29">
                  <c:v>0.99913256209262891</c:v>
                </c:pt>
                <c:pt idx="30">
                  <c:v>0.99832193460068475</c:v>
                </c:pt>
                <c:pt idx="31">
                  <c:v>0.99691153687902212</c:v>
                </c:pt>
                <c:pt idx="32">
                  <c:v>0.995107168101245</c:v>
                </c:pt>
                <c:pt idx="33">
                  <c:v>0.99240363191615821</c:v>
                </c:pt>
                <c:pt idx="34">
                  <c:v>0.9887796716802989</c:v>
                </c:pt>
                <c:pt idx="35">
                  <c:v>0.98462430398599499</c:v>
                </c:pt>
                <c:pt idx="36">
                  <c:v>0.97762896128917887</c:v>
                </c:pt>
                <c:pt idx="37">
                  <c:v>0.97040064048223618</c:v>
                </c:pt>
                <c:pt idx="38">
                  <c:v>0.96237257840096169</c:v>
                </c:pt>
                <c:pt idx="39">
                  <c:v>0.95168755612715239</c:v>
                </c:pt>
                <c:pt idx="40">
                  <c:v>0.93857433934548151</c:v>
                </c:pt>
                <c:pt idx="41">
                  <c:v>0.92346546408790942</c:v>
                </c:pt>
                <c:pt idx="42">
                  <c:v>0.90837477542388556</c:v>
                </c:pt>
                <c:pt idx="43">
                  <c:v>0.88920114684976237</c:v>
                </c:pt>
                <c:pt idx="44">
                  <c:v>0.86996359506014243</c:v>
                </c:pt>
                <c:pt idx="45">
                  <c:v>0.84892549305740106</c:v>
                </c:pt>
                <c:pt idx="46">
                  <c:v>0.83136182724236463</c:v>
                </c:pt>
                <c:pt idx="47">
                  <c:v>0.81362631807567243</c:v>
                </c:pt>
                <c:pt idx="48">
                  <c:v>0.78561892251650756</c:v>
                </c:pt>
                <c:pt idx="49">
                  <c:v>0.75828595395771081</c:v>
                </c:pt>
                <c:pt idx="50">
                  <c:v>0.73018055034412366</c:v>
                </c:pt>
                <c:pt idx="51">
                  <c:v>0.69577941367164131</c:v>
                </c:pt>
                <c:pt idx="52">
                  <c:v>0.66712827310316603</c:v>
                </c:pt>
                <c:pt idx="53">
                  <c:v>0.6429956814958625</c:v>
                </c:pt>
                <c:pt idx="54">
                  <c:v>0.60465742429011393</c:v>
                </c:pt>
                <c:pt idx="55">
                  <c:v>0.5725872120953357</c:v>
                </c:pt>
                <c:pt idx="56">
                  <c:v>0.53929795035689376</c:v>
                </c:pt>
                <c:pt idx="57">
                  <c:v>0.50687681630208203</c:v>
                </c:pt>
                <c:pt idx="58">
                  <c:v>0.47638654300964423</c:v>
                </c:pt>
                <c:pt idx="59">
                  <c:v>0.44567607465004599</c:v>
                </c:pt>
                <c:pt idx="60">
                  <c:v>0.41374288995292396</c:v>
                </c:pt>
                <c:pt idx="61">
                  <c:v>0.38059621535958177</c:v>
                </c:pt>
                <c:pt idx="62">
                  <c:v>0.35013954507040002</c:v>
                </c:pt>
                <c:pt idx="63">
                  <c:v>0.31818913549458372</c:v>
                </c:pt>
                <c:pt idx="64">
                  <c:v>0.29036564864956915</c:v>
                </c:pt>
                <c:pt idx="65">
                  <c:v>0.26140320863137967</c:v>
                </c:pt>
                <c:pt idx="66">
                  <c:v>0.23738771331587727</c:v>
                </c:pt>
                <c:pt idx="67">
                  <c:v>0.21337530088457679</c:v>
                </c:pt>
                <c:pt idx="68">
                  <c:v>0.1885995769003227</c:v>
                </c:pt>
                <c:pt idx="69">
                  <c:v>0.16723277212555088</c:v>
                </c:pt>
                <c:pt idx="70">
                  <c:v>0.14443649458743568</c:v>
                </c:pt>
                <c:pt idx="71">
                  <c:v>0.12541169913256367</c:v>
                </c:pt>
                <c:pt idx="72">
                  <c:v>0.10684949428278567</c:v>
                </c:pt>
                <c:pt idx="73">
                  <c:v>9.1535418682453851E-2</c:v>
                </c:pt>
                <c:pt idx="74">
                  <c:v>7.5960614512381119E-2</c:v>
                </c:pt>
                <c:pt idx="75">
                  <c:v>6.1995493427285941E-2</c:v>
                </c:pt>
                <c:pt idx="76">
                  <c:v>4.9816673152941915E-2</c:v>
                </c:pt>
                <c:pt idx="77">
                  <c:v>3.911395696997888E-2</c:v>
                </c:pt>
                <c:pt idx="78">
                  <c:v>2.9748100179505688E-2</c:v>
                </c:pt>
                <c:pt idx="79">
                  <c:v>2.2346664270229244E-2</c:v>
                </c:pt>
                <c:pt idx="80">
                  <c:v>1.6168245632427358E-2</c:v>
                </c:pt>
                <c:pt idx="81">
                  <c:v>1.1038639539492912E-2</c:v>
                </c:pt>
                <c:pt idx="82">
                  <c:v>7.9680483883055597E-3</c:v>
                </c:pt>
                <c:pt idx="83">
                  <c:v>6.1808109932425248E-3</c:v>
                </c:pt>
                <c:pt idx="84">
                  <c:v>4.6890252195121995E-3</c:v>
                </c:pt>
                <c:pt idx="85">
                  <c:v>3.4938449654864367E-3</c:v>
                </c:pt>
                <c:pt idx="86">
                  <c:v>2.6963167040381375E-3</c:v>
                </c:pt>
                <c:pt idx="87">
                  <c:v>1.9979617351632006E-3</c:v>
                </c:pt>
                <c:pt idx="88">
                  <c:v>1.4988332085786871E-3</c:v>
                </c:pt>
                <c:pt idx="89">
                  <c:v>9.9949666959175953E-4</c:v>
                </c:pt>
                <c:pt idx="90">
                  <c:v>6.7977340871583358E-4</c:v>
                </c:pt>
                <c:pt idx="91">
                  <c:v>4.1991025155296846E-4</c:v>
                </c:pt>
                <c:pt idx="92">
                  <c:v>2.1997321199729303E-4</c:v>
                </c:pt>
                <c:pt idx="93">
                  <c:v>6.4997972016422878E-5</c:v>
                </c:pt>
                <c:pt idx="94">
                  <c:v>3.5999363823702168E-5</c:v>
                </c:pt>
                <c:pt idx="95">
                  <c:v>2.1999284167684152E-5</c:v>
                </c:pt>
                <c:pt idx="96">
                  <c:v>1.300039709328793E-5</c:v>
                </c:pt>
                <c:pt idx="97">
                  <c:v>8.1999352183892427E-6</c:v>
                </c:pt>
                <c:pt idx="98">
                  <c:v>4.7000158959198401E-6</c:v>
                </c:pt>
                <c:pt idx="99">
                  <c:v>2.3999712239763937E-6</c:v>
                </c:pt>
                <c:pt idx="100">
                  <c:v>1.0000011142485832E-6</c:v>
                </c:pt>
                <c:pt idx="101">
                  <c:v>3.5999653336116211E-7</c:v>
                </c:pt>
                <c:pt idx="102">
                  <c:v>2.0000316836021881E-7</c:v>
                </c:pt>
                <c:pt idx="103">
                  <c:v>1.1999901472492525E-7</c:v>
                </c:pt>
                <c:pt idx="104">
                  <c:v>7.0999991441667021E-8</c:v>
                </c:pt>
                <c:pt idx="105">
                  <c:v>4.5000172144149531E-8</c:v>
                </c:pt>
                <c:pt idx="106">
                  <c:v>2.7000429669854498E-8</c:v>
                </c:pt>
                <c:pt idx="107">
                  <c:v>1.600022647707533E-8</c:v>
                </c:pt>
                <c:pt idx="108">
                  <c:v>7.9999593616264519E-9</c:v>
                </c:pt>
                <c:pt idx="109">
                  <c:v>3.5000154996467359E-9</c:v>
                </c:pt>
                <c:pt idx="110">
                  <c:v>1.6999972540787667E-9</c:v>
                </c:pt>
                <c:pt idx="111">
                  <c:v>9.4996221999821273E-10</c:v>
                </c:pt>
                <c:pt idx="112">
                  <c:v>6.0000293622408662E-10</c:v>
                </c:pt>
                <c:pt idx="113">
                  <c:v>3.7999614566075479E-10</c:v>
                </c:pt>
                <c:pt idx="114">
                  <c:v>2.3000079618640257E-10</c:v>
                </c:pt>
                <c:pt idx="115">
                  <c:v>1.39998346249115E-10</c:v>
                </c:pt>
                <c:pt idx="116">
                  <c:v>8.5000340099838922E-11</c:v>
                </c:pt>
                <c:pt idx="117">
                  <c:v>5.000000413701855E-11</c:v>
                </c:pt>
                <c:pt idx="118">
                  <c:v>2.5000002068509275E-11</c:v>
                </c:pt>
                <c:pt idx="119">
                  <c:v>1.7999601809037813E-11</c:v>
                </c:pt>
                <c:pt idx="120">
                  <c:v>1.1999623517056079E-11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410-4AC4-9A20-0D56ECBAC814}"/>
            </c:ext>
          </c:extLst>
        </c:ser>
        <c:ser>
          <c:idx val="1"/>
          <c:order val="1"/>
          <c:tx>
            <c:strRef>
              <c:f>'Wavelength thickness trapping'!$N$1</c:f>
              <c:strCache>
                <c:ptCount val="1"/>
                <c:pt idx="0">
                  <c:v>10 um x 2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'Wavelength thickness trapping'!$B$2:$B$122</c:f>
              <c:numCache>
                <c:formatCode>General</c:formatCode>
                <c:ptCount val="121"/>
                <c:pt idx="0">
                  <c:v>0.25</c:v>
                </c:pt>
                <c:pt idx="1">
                  <c:v>0.26</c:v>
                </c:pt>
                <c:pt idx="2">
                  <c:v>0.27</c:v>
                </c:pt>
                <c:pt idx="3">
                  <c:v>0.28000000000000003</c:v>
                </c:pt>
                <c:pt idx="4">
                  <c:v>0.28999999999999998</c:v>
                </c:pt>
                <c:pt idx="5">
                  <c:v>0.3</c:v>
                </c:pt>
                <c:pt idx="6">
                  <c:v>0.31</c:v>
                </c:pt>
                <c:pt idx="7">
                  <c:v>0.32</c:v>
                </c:pt>
                <c:pt idx="8">
                  <c:v>0.33</c:v>
                </c:pt>
                <c:pt idx="9">
                  <c:v>0.34</c:v>
                </c:pt>
                <c:pt idx="10">
                  <c:v>0.35</c:v>
                </c:pt>
                <c:pt idx="11">
                  <c:v>0.36</c:v>
                </c:pt>
                <c:pt idx="12">
                  <c:v>0.37</c:v>
                </c:pt>
                <c:pt idx="13">
                  <c:v>0.38</c:v>
                </c:pt>
                <c:pt idx="14">
                  <c:v>0.39</c:v>
                </c:pt>
                <c:pt idx="15">
                  <c:v>0.4</c:v>
                </c:pt>
                <c:pt idx="16">
                  <c:v>0.41</c:v>
                </c:pt>
                <c:pt idx="17">
                  <c:v>0.42</c:v>
                </c:pt>
                <c:pt idx="18">
                  <c:v>0.43</c:v>
                </c:pt>
                <c:pt idx="19">
                  <c:v>0.44</c:v>
                </c:pt>
                <c:pt idx="20">
                  <c:v>0.45</c:v>
                </c:pt>
                <c:pt idx="21">
                  <c:v>0.46</c:v>
                </c:pt>
                <c:pt idx="22">
                  <c:v>0.47</c:v>
                </c:pt>
                <c:pt idx="23">
                  <c:v>0.48</c:v>
                </c:pt>
                <c:pt idx="24">
                  <c:v>0.49</c:v>
                </c:pt>
                <c:pt idx="25">
                  <c:v>0.5</c:v>
                </c:pt>
                <c:pt idx="26">
                  <c:v>0.51</c:v>
                </c:pt>
                <c:pt idx="27">
                  <c:v>0.52</c:v>
                </c:pt>
                <c:pt idx="28">
                  <c:v>0.53</c:v>
                </c:pt>
                <c:pt idx="29">
                  <c:v>0.54</c:v>
                </c:pt>
                <c:pt idx="30">
                  <c:v>0.55000000000000004</c:v>
                </c:pt>
                <c:pt idx="31">
                  <c:v>0.56000000000000005</c:v>
                </c:pt>
                <c:pt idx="32">
                  <c:v>0.56999999999999995</c:v>
                </c:pt>
                <c:pt idx="33">
                  <c:v>0.57999999999999996</c:v>
                </c:pt>
                <c:pt idx="34">
                  <c:v>0.59</c:v>
                </c:pt>
                <c:pt idx="35">
                  <c:v>0.6</c:v>
                </c:pt>
                <c:pt idx="36">
                  <c:v>0.61</c:v>
                </c:pt>
                <c:pt idx="37">
                  <c:v>0.62</c:v>
                </c:pt>
                <c:pt idx="38">
                  <c:v>0.63</c:v>
                </c:pt>
                <c:pt idx="39">
                  <c:v>0.64</c:v>
                </c:pt>
                <c:pt idx="40">
                  <c:v>0.65</c:v>
                </c:pt>
                <c:pt idx="41">
                  <c:v>0.66</c:v>
                </c:pt>
                <c:pt idx="42">
                  <c:v>0.67</c:v>
                </c:pt>
                <c:pt idx="43">
                  <c:v>0.68</c:v>
                </c:pt>
                <c:pt idx="44">
                  <c:v>0.69</c:v>
                </c:pt>
                <c:pt idx="45">
                  <c:v>0.7</c:v>
                </c:pt>
                <c:pt idx="46">
                  <c:v>0.71</c:v>
                </c:pt>
                <c:pt idx="47">
                  <c:v>0.72</c:v>
                </c:pt>
                <c:pt idx="48">
                  <c:v>0.73</c:v>
                </c:pt>
                <c:pt idx="49">
                  <c:v>0.74</c:v>
                </c:pt>
                <c:pt idx="50">
                  <c:v>0.75</c:v>
                </c:pt>
                <c:pt idx="51">
                  <c:v>0.76</c:v>
                </c:pt>
                <c:pt idx="52">
                  <c:v>0.77</c:v>
                </c:pt>
                <c:pt idx="53">
                  <c:v>0.78</c:v>
                </c:pt>
                <c:pt idx="54">
                  <c:v>0.79</c:v>
                </c:pt>
                <c:pt idx="55">
                  <c:v>0.8</c:v>
                </c:pt>
                <c:pt idx="56">
                  <c:v>0.81</c:v>
                </c:pt>
                <c:pt idx="57">
                  <c:v>0.82</c:v>
                </c:pt>
                <c:pt idx="58">
                  <c:v>0.83</c:v>
                </c:pt>
                <c:pt idx="59">
                  <c:v>0.84</c:v>
                </c:pt>
                <c:pt idx="60">
                  <c:v>0.85</c:v>
                </c:pt>
                <c:pt idx="61">
                  <c:v>0.86</c:v>
                </c:pt>
                <c:pt idx="62">
                  <c:v>0.87</c:v>
                </c:pt>
                <c:pt idx="63">
                  <c:v>0.88</c:v>
                </c:pt>
                <c:pt idx="64">
                  <c:v>0.89</c:v>
                </c:pt>
                <c:pt idx="65">
                  <c:v>0.9</c:v>
                </c:pt>
                <c:pt idx="66">
                  <c:v>0.91</c:v>
                </c:pt>
                <c:pt idx="67">
                  <c:v>0.92</c:v>
                </c:pt>
                <c:pt idx="68">
                  <c:v>0.93</c:v>
                </c:pt>
                <c:pt idx="69">
                  <c:v>0.94</c:v>
                </c:pt>
                <c:pt idx="70">
                  <c:v>0.95</c:v>
                </c:pt>
                <c:pt idx="71">
                  <c:v>0.96</c:v>
                </c:pt>
                <c:pt idx="72">
                  <c:v>0.97</c:v>
                </c:pt>
                <c:pt idx="73">
                  <c:v>0.98</c:v>
                </c:pt>
                <c:pt idx="74">
                  <c:v>0.99</c:v>
                </c:pt>
                <c:pt idx="75">
                  <c:v>1</c:v>
                </c:pt>
                <c:pt idx="76">
                  <c:v>1.01</c:v>
                </c:pt>
                <c:pt idx="77">
                  <c:v>1.02</c:v>
                </c:pt>
                <c:pt idx="78">
                  <c:v>1.03</c:v>
                </c:pt>
                <c:pt idx="79">
                  <c:v>1.04</c:v>
                </c:pt>
                <c:pt idx="80">
                  <c:v>1.05</c:v>
                </c:pt>
                <c:pt idx="81">
                  <c:v>1.06</c:v>
                </c:pt>
                <c:pt idx="82">
                  <c:v>1.07</c:v>
                </c:pt>
                <c:pt idx="83">
                  <c:v>1.08</c:v>
                </c:pt>
                <c:pt idx="84">
                  <c:v>1.0900000000000001</c:v>
                </c:pt>
                <c:pt idx="85">
                  <c:v>1.1000000000000001</c:v>
                </c:pt>
                <c:pt idx="86">
                  <c:v>1.1100000000000001</c:v>
                </c:pt>
                <c:pt idx="87">
                  <c:v>1.1200000000000001</c:v>
                </c:pt>
                <c:pt idx="88">
                  <c:v>1.1299999999999999</c:v>
                </c:pt>
                <c:pt idx="89">
                  <c:v>1.1399999999999999</c:v>
                </c:pt>
                <c:pt idx="90">
                  <c:v>1.1499999999999999</c:v>
                </c:pt>
                <c:pt idx="91">
                  <c:v>1.1599999999999999</c:v>
                </c:pt>
                <c:pt idx="92">
                  <c:v>1.17</c:v>
                </c:pt>
                <c:pt idx="93">
                  <c:v>1.18</c:v>
                </c:pt>
                <c:pt idx="94">
                  <c:v>1.19</c:v>
                </c:pt>
                <c:pt idx="95">
                  <c:v>1.2</c:v>
                </c:pt>
                <c:pt idx="96">
                  <c:v>1.21</c:v>
                </c:pt>
                <c:pt idx="97">
                  <c:v>1.22</c:v>
                </c:pt>
                <c:pt idx="98">
                  <c:v>1.23</c:v>
                </c:pt>
                <c:pt idx="99">
                  <c:v>1.24</c:v>
                </c:pt>
                <c:pt idx="100">
                  <c:v>1.25</c:v>
                </c:pt>
                <c:pt idx="101">
                  <c:v>1.26</c:v>
                </c:pt>
                <c:pt idx="102">
                  <c:v>1.27</c:v>
                </c:pt>
                <c:pt idx="103">
                  <c:v>1.28</c:v>
                </c:pt>
                <c:pt idx="104">
                  <c:v>1.29</c:v>
                </c:pt>
                <c:pt idx="105">
                  <c:v>1.3</c:v>
                </c:pt>
                <c:pt idx="106">
                  <c:v>1.31</c:v>
                </c:pt>
                <c:pt idx="107">
                  <c:v>1.32</c:v>
                </c:pt>
                <c:pt idx="108">
                  <c:v>1.33</c:v>
                </c:pt>
                <c:pt idx="109">
                  <c:v>1.34</c:v>
                </c:pt>
                <c:pt idx="110">
                  <c:v>1.35</c:v>
                </c:pt>
                <c:pt idx="111">
                  <c:v>1.36</c:v>
                </c:pt>
                <c:pt idx="112">
                  <c:v>1.37</c:v>
                </c:pt>
                <c:pt idx="113">
                  <c:v>1.38</c:v>
                </c:pt>
                <c:pt idx="114">
                  <c:v>1.39</c:v>
                </c:pt>
                <c:pt idx="115">
                  <c:v>1.4</c:v>
                </c:pt>
                <c:pt idx="116">
                  <c:v>1.41</c:v>
                </c:pt>
                <c:pt idx="117">
                  <c:v>1.42</c:v>
                </c:pt>
                <c:pt idx="118">
                  <c:v>1.43</c:v>
                </c:pt>
                <c:pt idx="119">
                  <c:v>1.44</c:v>
                </c:pt>
                <c:pt idx="120">
                  <c:v>1.45</c:v>
                </c:pt>
              </c:numCache>
            </c:numRef>
          </c:xVal>
          <c:yVal>
            <c:numRef>
              <c:f>'Wavelength thickness trapping'!$N$2:$N$122</c:f>
              <c:numCache>
                <c:formatCode>General</c:formatCode>
                <c:ptCount val="12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0.99999999999999623</c:v>
                </c:pt>
                <c:pt idx="23">
                  <c:v>0.99999999999968936</c:v>
                </c:pt>
                <c:pt idx="24">
                  <c:v>0.99999999998862876</c:v>
                </c:pt>
                <c:pt idx="25">
                  <c:v>0.99999999977156062</c:v>
                </c:pt>
                <c:pt idx="26">
                  <c:v>0.99999999624437919</c:v>
                </c:pt>
                <c:pt idx="27">
                  <c:v>0.99999997728337242</c:v>
                </c:pt>
                <c:pt idx="28">
                  <c:v>0.99999984807848874</c:v>
                </c:pt>
                <c:pt idx="29">
                  <c:v>0.99999924755147684</c:v>
                </c:pt>
                <c:pt idx="30">
                  <c:v>0.99999718409651561</c:v>
                </c:pt>
                <c:pt idx="31">
                  <c:v>0.99999046139555037</c:v>
                </c:pt>
                <c:pt idx="32">
                  <c:v>0.99997606019601049</c:v>
                </c:pt>
                <c:pt idx="33">
                  <c:v>0.99994229519193478</c:v>
                </c:pt>
                <c:pt idx="34">
                  <c:v>0.99987410423239809</c:v>
                </c:pt>
                <c:pt idx="35">
                  <c:v>0.99976358797208487</c:v>
                </c:pt>
                <c:pt idx="36">
                  <c:v>0.99949953662699897</c:v>
                </c:pt>
                <c:pt idx="37">
                  <c:v>0.99912387791613821</c:v>
                </c:pt>
                <c:pt idx="38">
                  <c:v>0.9985841771438082</c:v>
                </c:pt>
                <c:pt idx="39">
                  <c:v>0.9976659077670329</c:v>
                </c:pt>
                <c:pt idx="40">
                  <c:v>0.99622688821315597</c:v>
                </c:pt>
                <c:pt idx="41">
                  <c:v>0.99414246481272095</c:v>
                </c:pt>
                <c:pt idx="42">
                  <c:v>0.99160481822137658</c:v>
                </c:pt>
                <c:pt idx="43">
                  <c:v>0.98772361414059207</c:v>
                </c:pt>
                <c:pt idx="44">
                  <c:v>0.98309053339031738</c:v>
                </c:pt>
                <c:pt idx="45">
                  <c:v>0.97717649335205059</c:v>
                </c:pt>
                <c:pt idx="46">
                  <c:v>0.97156116668896597</c:v>
                </c:pt>
                <c:pt idx="47">
                  <c:v>0.96526485068596957</c:v>
                </c:pt>
                <c:pt idx="48">
                  <c:v>0.95404075361701679</c:v>
                </c:pt>
                <c:pt idx="49">
                  <c:v>0.94157431994586616</c:v>
                </c:pt>
                <c:pt idx="50">
                  <c:v>0.92719746458740004</c:v>
                </c:pt>
                <c:pt idx="51">
                  <c:v>0.90744983485402964</c:v>
                </c:pt>
                <c:pt idx="52">
                  <c:v>0.8891964134327196</c:v>
                </c:pt>
                <c:pt idx="53">
                  <c:v>0.87254791656939634</c:v>
                </c:pt>
                <c:pt idx="54">
                  <c:v>0.84370424783107301</c:v>
                </c:pt>
                <c:pt idx="55">
                  <c:v>0.81731830873556244</c:v>
                </c:pt>
                <c:pt idx="56">
                  <c:v>0.7877536214546409</c:v>
                </c:pt>
                <c:pt idx="57">
                  <c:v>0.75682952569962947</c:v>
                </c:pt>
                <c:pt idx="58">
                  <c:v>0.72582894765860884</c:v>
                </c:pt>
                <c:pt idx="59">
                  <c:v>0.69272498578461872</c:v>
                </c:pt>
                <c:pt idx="60">
                  <c:v>0.65630260091925052</c:v>
                </c:pt>
                <c:pt idx="61">
                  <c:v>0.61633895157312635</c:v>
                </c:pt>
                <c:pt idx="62">
                  <c:v>0.57768138911869338</c:v>
                </c:pt>
                <c:pt idx="63">
                  <c:v>0.53513394504237688</c:v>
                </c:pt>
                <c:pt idx="64">
                  <c:v>0.49641908738345331</c:v>
                </c:pt>
                <c:pt idx="65">
                  <c:v>0.45447477977997874</c:v>
                </c:pt>
                <c:pt idx="66">
                  <c:v>0.41842250019841343</c:v>
                </c:pt>
                <c:pt idx="67">
                  <c:v>0.38122158274156992</c:v>
                </c:pt>
                <c:pt idx="68">
                  <c:v>0.34162935339366463</c:v>
                </c:pt>
                <c:pt idx="69">
                  <c:v>0.30649874417830525</c:v>
                </c:pt>
                <c:pt idx="70">
                  <c:v>0.26801108820616504</c:v>
                </c:pt>
                <c:pt idx="71">
                  <c:v>0.23509530398581069</c:v>
                </c:pt>
                <c:pt idx="72">
                  <c:v>0.20228217413708427</c:v>
                </c:pt>
                <c:pt idx="73">
                  <c:v>0.1746921044915356</c:v>
                </c:pt>
                <c:pt idx="74">
                  <c:v>0.14615121406766374</c:v>
                </c:pt>
                <c:pt idx="75">
                  <c:v>0.12014754564927921</c:v>
                </c:pt>
                <c:pt idx="76">
                  <c:v>9.7151645381856833E-2</c:v>
                </c:pt>
                <c:pt idx="77">
                  <c:v>7.6698012310108532E-2</c:v>
                </c:pt>
                <c:pt idx="78">
                  <c:v>5.8611250894721523E-2</c:v>
                </c:pt>
                <c:pt idx="79">
                  <c:v>4.419395513645219E-2</c:v>
                </c:pt>
                <c:pt idx="80">
                  <c:v>3.2075079098024206E-2</c:v>
                </c:pt>
                <c:pt idx="81">
                  <c:v>2.1955427516103021E-2</c:v>
                </c:pt>
                <c:pt idx="82">
                  <c:v>1.5872606981492732E-2</c:v>
                </c:pt>
                <c:pt idx="83">
                  <c:v>1.2323419561950821E-2</c:v>
                </c:pt>
                <c:pt idx="84">
                  <c:v>9.3560634815151866E-3</c:v>
                </c:pt>
                <c:pt idx="85">
                  <c:v>6.9754829783300609E-3</c:v>
                </c:pt>
                <c:pt idx="86">
                  <c:v>5.3853632843078314E-3</c:v>
                </c:pt>
                <c:pt idx="87">
                  <c:v>3.9919316192311705E-3</c:v>
                </c:pt>
                <c:pt idx="88">
                  <c:v>2.9954199161701389E-3</c:v>
                </c:pt>
                <c:pt idx="89">
                  <c:v>1.9979943455908922E-3</c:v>
                </c:pt>
                <c:pt idx="90">
                  <c:v>1.3590847255444682E-3</c:v>
                </c:pt>
                <c:pt idx="91">
                  <c:v>8.3964417848658712E-4</c:v>
                </c:pt>
                <c:pt idx="92">
                  <c:v>4.3989803578059483E-4</c:v>
                </c:pt>
                <c:pt idx="93">
                  <c:v>1.2999171929639619E-4</c:v>
                </c:pt>
                <c:pt idx="94">
                  <c:v>7.1997431693171521E-5</c:v>
                </c:pt>
                <c:pt idx="95">
                  <c:v>4.399808436694741E-5</c:v>
                </c:pt>
                <c:pt idx="96">
                  <c:v>2.600062517632562E-5</c:v>
                </c:pt>
                <c:pt idx="97">
                  <c:v>1.6399803197786333E-5</c:v>
                </c:pt>
                <c:pt idx="98">
                  <c:v>9.400009701621137E-6</c:v>
                </c:pt>
                <c:pt idx="99">
                  <c:v>4.7999366881157357E-6</c:v>
                </c:pt>
                <c:pt idx="100">
                  <c:v>2.0000012284082658E-6</c:v>
                </c:pt>
                <c:pt idx="101">
                  <c:v>7.1999293715929724E-7</c:v>
                </c:pt>
                <c:pt idx="102">
                  <c:v>4.0000629675240873E-7</c:v>
                </c:pt>
                <c:pt idx="103">
                  <c:v>2.3999801501695117E-7</c:v>
                </c:pt>
                <c:pt idx="104">
                  <c:v>1.4199997788733043E-7</c:v>
                </c:pt>
                <c:pt idx="105">
                  <c:v>9.0000342289897617E-8</c:v>
                </c:pt>
                <c:pt idx="106">
                  <c:v>5.4000858673575181E-8</c:v>
                </c:pt>
                <c:pt idx="107">
                  <c:v>3.2000452621083753E-8</c:v>
                </c:pt>
                <c:pt idx="108">
                  <c:v>1.5999918723252904E-8</c:v>
                </c:pt>
                <c:pt idx="109">
                  <c:v>7.0000311103157742E-9</c:v>
                </c:pt>
                <c:pt idx="110">
                  <c:v>3.3999945081575333E-9</c:v>
                </c:pt>
                <c:pt idx="111">
                  <c:v>1.899924328974123E-9</c:v>
                </c:pt>
                <c:pt idx="112">
                  <c:v>1.2000058724481732E-9</c:v>
                </c:pt>
                <c:pt idx="113">
                  <c:v>7.5999229132150958E-10</c:v>
                </c:pt>
                <c:pt idx="114">
                  <c:v>4.6000148135050267E-10</c:v>
                </c:pt>
                <c:pt idx="115">
                  <c:v>2.7999669249823E-10</c:v>
                </c:pt>
                <c:pt idx="116">
                  <c:v>1.7000068019967784E-10</c:v>
                </c:pt>
                <c:pt idx="117">
                  <c:v>1.000000082740371E-10</c:v>
                </c:pt>
                <c:pt idx="118">
                  <c:v>5.0000115159321012E-11</c:v>
                </c:pt>
                <c:pt idx="119">
                  <c:v>3.5999203618075626E-11</c:v>
                </c:pt>
                <c:pt idx="120">
                  <c:v>2.3999136011809696E-11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410-4AC4-9A20-0D56ECBAC814}"/>
            </c:ext>
          </c:extLst>
        </c:ser>
        <c:ser>
          <c:idx val="2"/>
          <c:order val="2"/>
          <c:tx>
            <c:strRef>
              <c:f>'Wavelength thickness trapping'!$O$1</c:f>
              <c:strCache>
                <c:ptCount val="1"/>
                <c:pt idx="0">
                  <c:v>10 um 4n2</c:v>
                </c:pt>
              </c:strCache>
            </c:strRef>
          </c:tx>
          <c:spPr>
            <a:ln w="190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'Wavelength thickness trapping'!$B$2:$B$122</c:f>
              <c:numCache>
                <c:formatCode>General</c:formatCode>
                <c:ptCount val="121"/>
                <c:pt idx="0">
                  <c:v>0.25</c:v>
                </c:pt>
                <c:pt idx="1">
                  <c:v>0.26</c:v>
                </c:pt>
                <c:pt idx="2">
                  <c:v>0.27</c:v>
                </c:pt>
                <c:pt idx="3">
                  <c:v>0.28000000000000003</c:v>
                </c:pt>
                <c:pt idx="4">
                  <c:v>0.28999999999999998</c:v>
                </c:pt>
                <c:pt idx="5">
                  <c:v>0.3</c:v>
                </c:pt>
                <c:pt idx="6">
                  <c:v>0.31</c:v>
                </c:pt>
                <c:pt idx="7">
                  <c:v>0.32</c:v>
                </c:pt>
                <c:pt idx="8">
                  <c:v>0.33</c:v>
                </c:pt>
                <c:pt idx="9">
                  <c:v>0.34</c:v>
                </c:pt>
                <c:pt idx="10">
                  <c:v>0.35</c:v>
                </c:pt>
                <c:pt idx="11">
                  <c:v>0.36</c:v>
                </c:pt>
                <c:pt idx="12">
                  <c:v>0.37</c:v>
                </c:pt>
                <c:pt idx="13">
                  <c:v>0.38</c:v>
                </c:pt>
                <c:pt idx="14">
                  <c:v>0.39</c:v>
                </c:pt>
                <c:pt idx="15">
                  <c:v>0.4</c:v>
                </c:pt>
                <c:pt idx="16">
                  <c:v>0.41</c:v>
                </c:pt>
                <c:pt idx="17">
                  <c:v>0.42</c:v>
                </c:pt>
                <c:pt idx="18">
                  <c:v>0.43</c:v>
                </c:pt>
                <c:pt idx="19">
                  <c:v>0.44</c:v>
                </c:pt>
                <c:pt idx="20">
                  <c:v>0.45</c:v>
                </c:pt>
                <c:pt idx="21">
                  <c:v>0.46</c:v>
                </c:pt>
                <c:pt idx="22">
                  <c:v>0.47</c:v>
                </c:pt>
                <c:pt idx="23">
                  <c:v>0.48</c:v>
                </c:pt>
                <c:pt idx="24">
                  <c:v>0.49</c:v>
                </c:pt>
                <c:pt idx="25">
                  <c:v>0.5</c:v>
                </c:pt>
                <c:pt idx="26">
                  <c:v>0.51</c:v>
                </c:pt>
                <c:pt idx="27">
                  <c:v>0.52</c:v>
                </c:pt>
                <c:pt idx="28">
                  <c:v>0.53</c:v>
                </c:pt>
                <c:pt idx="29">
                  <c:v>0.54</c:v>
                </c:pt>
                <c:pt idx="30">
                  <c:v>0.55000000000000004</c:v>
                </c:pt>
                <c:pt idx="31">
                  <c:v>0.56000000000000005</c:v>
                </c:pt>
                <c:pt idx="32">
                  <c:v>0.56999999999999995</c:v>
                </c:pt>
                <c:pt idx="33">
                  <c:v>0.57999999999999996</c:v>
                </c:pt>
                <c:pt idx="34">
                  <c:v>0.59</c:v>
                </c:pt>
                <c:pt idx="35">
                  <c:v>0.6</c:v>
                </c:pt>
                <c:pt idx="36">
                  <c:v>0.61</c:v>
                </c:pt>
                <c:pt idx="37">
                  <c:v>0.62</c:v>
                </c:pt>
                <c:pt idx="38">
                  <c:v>0.63</c:v>
                </c:pt>
                <c:pt idx="39">
                  <c:v>0.64</c:v>
                </c:pt>
                <c:pt idx="40">
                  <c:v>0.65</c:v>
                </c:pt>
                <c:pt idx="41">
                  <c:v>0.66</c:v>
                </c:pt>
                <c:pt idx="42">
                  <c:v>0.67</c:v>
                </c:pt>
                <c:pt idx="43">
                  <c:v>0.68</c:v>
                </c:pt>
                <c:pt idx="44">
                  <c:v>0.69</c:v>
                </c:pt>
                <c:pt idx="45">
                  <c:v>0.7</c:v>
                </c:pt>
                <c:pt idx="46">
                  <c:v>0.71</c:v>
                </c:pt>
                <c:pt idx="47">
                  <c:v>0.72</c:v>
                </c:pt>
                <c:pt idx="48">
                  <c:v>0.73</c:v>
                </c:pt>
                <c:pt idx="49">
                  <c:v>0.74</c:v>
                </c:pt>
                <c:pt idx="50">
                  <c:v>0.75</c:v>
                </c:pt>
                <c:pt idx="51">
                  <c:v>0.76</c:v>
                </c:pt>
                <c:pt idx="52">
                  <c:v>0.77</c:v>
                </c:pt>
                <c:pt idx="53">
                  <c:v>0.78</c:v>
                </c:pt>
                <c:pt idx="54">
                  <c:v>0.79</c:v>
                </c:pt>
                <c:pt idx="55">
                  <c:v>0.8</c:v>
                </c:pt>
                <c:pt idx="56">
                  <c:v>0.81</c:v>
                </c:pt>
                <c:pt idx="57">
                  <c:v>0.82</c:v>
                </c:pt>
                <c:pt idx="58">
                  <c:v>0.83</c:v>
                </c:pt>
                <c:pt idx="59">
                  <c:v>0.84</c:v>
                </c:pt>
                <c:pt idx="60">
                  <c:v>0.85</c:v>
                </c:pt>
                <c:pt idx="61">
                  <c:v>0.86</c:v>
                </c:pt>
                <c:pt idx="62">
                  <c:v>0.87</c:v>
                </c:pt>
                <c:pt idx="63">
                  <c:v>0.88</c:v>
                </c:pt>
                <c:pt idx="64">
                  <c:v>0.89</c:v>
                </c:pt>
                <c:pt idx="65">
                  <c:v>0.9</c:v>
                </c:pt>
                <c:pt idx="66">
                  <c:v>0.91</c:v>
                </c:pt>
                <c:pt idx="67">
                  <c:v>0.92</c:v>
                </c:pt>
                <c:pt idx="68">
                  <c:v>0.93</c:v>
                </c:pt>
                <c:pt idx="69">
                  <c:v>0.94</c:v>
                </c:pt>
                <c:pt idx="70">
                  <c:v>0.95</c:v>
                </c:pt>
                <c:pt idx="71">
                  <c:v>0.96</c:v>
                </c:pt>
                <c:pt idx="72">
                  <c:v>0.97</c:v>
                </c:pt>
                <c:pt idx="73">
                  <c:v>0.98</c:v>
                </c:pt>
                <c:pt idx="74">
                  <c:v>0.99</c:v>
                </c:pt>
                <c:pt idx="75">
                  <c:v>1</c:v>
                </c:pt>
                <c:pt idx="76">
                  <c:v>1.01</c:v>
                </c:pt>
                <c:pt idx="77">
                  <c:v>1.02</c:v>
                </c:pt>
                <c:pt idx="78">
                  <c:v>1.03</c:v>
                </c:pt>
                <c:pt idx="79">
                  <c:v>1.04</c:v>
                </c:pt>
                <c:pt idx="80">
                  <c:v>1.05</c:v>
                </c:pt>
                <c:pt idx="81">
                  <c:v>1.06</c:v>
                </c:pt>
                <c:pt idx="82">
                  <c:v>1.07</c:v>
                </c:pt>
                <c:pt idx="83">
                  <c:v>1.08</c:v>
                </c:pt>
                <c:pt idx="84">
                  <c:v>1.0900000000000001</c:v>
                </c:pt>
                <c:pt idx="85">
                  <c:v>1.1000000000000001</c:v>
                </c:pt>
                <c:pt idx="86">
                  <c:v>1.1100000000000001</c:v>
                </c:pt>
                <c:pt idx="87">
                  <c:v>1.1200000000000001</c:v>
                </c:pt>
                <c:pt idx="88">
                  <c:v>1.1299999999999999</c:v>
                </c:pt>
                <c:pt idx="89">
                  <c:v>1.1399999999999999</c:v>
                </c:pt>
                <c:pt idx="90">
                  <c:v>1.1499999999999999</c:v>
                </c:pt>
                <c:pt idx="91">
                  <c:v>1.1599999999999999</c:v>
                </c:pt>
                <c:pt idx="92">
                  <c:v>1.17</c:v>
                </c:pt>
                <c:pt idx="93">
                  <c:v>1.18</c:v>
                </c:pt>
                <c:pt idx="94">
                  <c:v>1.19</c:v>
                </c:pt>
                <c:pt idx="95">
                  <c:v>1.2</c:v>
                </c:pt>
                <c:pt idx="96">
                  <c:v>1.21</c:v>
                </c:pt>
                <c:pt idx="97">
                  <c:v>1.22</c:v>
                </c:pt>
                <c:pt idx="98">
                  <c:v>1.23</c:v>
                </c:pt>
                <c:pt idx="99">
                  <c:v>1.24</c:v>
                </c:pt>
                <c:pt idx="100">
                  <c:v>1.25</c:v>
                </c:pt>
                <c:pt idx="101">
                  <c:v>1.26</c:v>
                </c:pt>
                <c:pt idx="102">
                  <c:v>1.27</c:v>
                </c:pt>
                <c:pt idx="103">
                  <c:v>1.28</c:v>
                </c:pt>
                <c:pt idx="104">
                  <c:v>1.29</c:v>
                </c:pt>
                <c:pt idx="105">
                  <c:v>1.3</c:v>
                </c:pt>
                <c:pt idx="106">
                  <c:v>1.31</c:v>
                </c:pt>
                <c:pt idx="107">
                  <c:v>1.32</c:v>
                </c:pt>
                <c:pt idx="108">
                  <c:v>1.33</c:v>
                </c:pt>
                <c:pt idx="109">
                  <c:v>1.34</c:v>
                </c:pt>
                <c:pt idx="110">
                  <c:v>1.35</c:v>
                </c:pt>
                <c:pt idx="111">
                  <c:v>1.36</c:v>
                </c:pt>
                <c:pt idx="112">
                  <c:v>1.37</c:v>
                </c:pt>
                <c:pt idx="113">
                  <c:v>1.38</c:v>
                </c:pt>
                <c:pt idx="114">
                  <c:v>1.39</c:v>
                </c:pt>
                <c:pt idx="115">
                  <c:v>1.4</c:v>
                </c:pt>
                <c:pt idx="116">
                  <c:v>1.41</c:v>
                </c:pt>
                <c:pt idx="117">
                  <c:v>1.42</c:v>
                </c:pt>
                <c:pt idx="118">
                  <c:v>1.43</c:v>
                </c:pt>
                <c:pt idx="119">
                  <c:v>1.44</c:v>
                </c:pt>
                <c:pt idx="120">
                  <c:v>1.45</c:v>
                </c:pt>
              </c:numCache>
            </c:numRef>
          </c:xVal>
          <c:yVal>
            <c:numRef>
              <c:f>'Wavelength thickness trapping'!$O$2:$O$122</c:f>
              <c:numCache>
                <c:formatCode>General</c:formatCode>
                <c:ptCount val="12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0.999999999999999</c:v>
                </c:pt>
                <c:pt idx="59">
                  <c:v>0.99999999999997669</c:v>
                </c:pt>
                <c:pt idx="60">
                  <c:v>0.99999999999949618</c:v>
                </c:pt>
                <c:pt idx="61">
                  <c:v>0.99999999998987921</c:v>
                </c:pt>
                <c:pt idx="62">
                  <c:v>0.99999999986379373</c:v>
                </c:pt>
                <c:pt idx="63">
                  <c:v>0.99999999817281404</c:v>
                </c:pt>
                <c:pt idx="64">
                  <c:v>0.99999998429976056</c:v>
                </c:pt>
                <c:pt idx="65">
                  <c:v>0.99999986662354179</c:v>
                </c:pt>
                <c:pt idx="66">
                  <c:v>0.99999926195319988</c:v>
                </c:pt>
                <c:pt idx="67">
                  <c:v>0.99999615782598272</c:v>
                </c:pt>
                <c:pt idx="68">
                  <c:v>0.99998028692771945</c:v>
                </c:pt>
                <c:pt idx="69">
                  <c:v>0.99992212798399571</c:v>
                </c:pt>
                <c:pt idx="70">
                  <c:v>0.99967974570104245</c:v>
                </c:pt>
                <c:pt idx="71">
                  <c:v>0.99898876687116622</c:v>
                </c:pt>
                <c:pt idx="72">
                  <c:v>0.99698071341349304</c:v>
                </c:pt>
                <c:pt idx="73">
                  <c:v>0.99269149590426686</c:v>
                </c:pt>
                <c:pt idx="74">
                  <c:v>0.98237976493620305</c:v>
                </c:pt>
                <c:pt idx="75">
                  <c:v>0.96185566121311661</c:v>
                </c:pt>
                <c:pt idx="76">
                  <c:v>0.92588643690068506</c:v>
                </c:pt>
                <c:pt idx="77">
                  <c:v>0.86844954225437032</c:v>
                </c:pt>
                <c:pt idx="78">
                  <c:v>0.78404144196861958</c:v>
                </c:pt>
                <c:pt idx="79">
                  <c:v>0.6817941196434254</c:v>
                </c:pt>
                <c:pt idx="80">
                  <c:v>0.56153793454585232</c:v>
                </c:pt>
                <c:pt idx="81">
                  <c:v>0.42907532713301333</c:v>
                </c:pt>
                <c:pt idx="82">
                  <c:v>0.33187375334303837</c:v>
                </c:pt>
                <c:pt idx="83">
                  <c:v>0.26802838591294276</c:v>
                </c:pt>
                <c:pt idx="84">
                  <c:v>0.21042680856919493</c:v>
                </c:pt>
                <c:pt idx="85">
                  <c:v>0.16107907322710913</c:v>
                </c:pt>
                <c:pt idx="86">
                  <c:v>0.12658039410517852</c:v>
                </c:pt>
                <c:pt idx="87">
                  <c:v>9.5235840531092242E-2</c:v>
                </c:pt>
                <c:pt idx="88">
                  <c:v>7.223353297296109E-2</c:v>
                </c:pt>
                <c:pt idx="89">
                  <c:v>4.8675372953273399E-2</c:v>
                </c:pt>
                <c:pt idx="90">
                  <c:v>3.3325912767609656E-2</c:v>
                </c:pt>
                <c:pt idx="91">
                  <c:v>2.0693410390070666E-2</c:v>
                </c:pt>
                <c:pt idx="92">
                  <c:v>1.0880995075812638E-2</c:v>
                </c:pt>
                <c:pt idx="93">
                  <c:v>3.2236268777047217E-3</c:v>
                </c:pt>
                <c:pt idx="94">
                  <c:v>1.7846518938753331E-3</c:v>
                </c:pt>
                <c:pt idx="95">
                  <c:v>1.0897375198618553E-3</c:v>
                </c:pt>
                <c:pt idx="96">
                  <c:v>6.4338562836019353E-4</c:v>
                </c:pt>
                <c:pt idx="97">
                  <c:v>4.0562884775940944E-4</c:v>
                </c:pt>
                <c:pt idx="98">
                  <c:v>2.3225258663972514E-4</c:v>
                </c:pt>
                <c:pt idx="99">
                  <c:v>1.1846692628914024E-4</c:v>
                </c:pt>
                <c:pt idx="100">
                  <c:v>4.9307347946614399E-5</c:v>
                </c:pt>
                <c:pt idx="101">
                  <c:v>1.7730511904678892E-5</c:v>
                </c:pt>
                <c:pt idx="102">
                  <c:v>9.8449596831473585E-6</c:v>
                </c:pt>
                <c:pt idx="103">
                  <c:v>5.9001117824752924E-6</c:v>
                </c:pt>
                <c:pt idx="104">
                  <c:v>3.4889407173332998E-6</c:v>
                </c:pt>
                <c:pt idx="105">
                  <c:v>2.2087876805354512E-6</c:v>
                </c:pt>
                <c:pt idx="106">
                  <c:v>1.3245326514477185E-6</c:v>
                </c:pt>
                <c:pt idx="107">
                  <c:v>7.8401079528500617E-7</c:v>
                </c:pt>
                <c:pt idx="108">
                  <c:v>3.9177396693457212E-7</c:v>
                </c:pt>
                <c:pt idx="109">
                  <c:v>1.7120687212379693E-7</c:v>
                </c:pt>
                <c:pt idx="110">
                  <c:v>8.3109570114814346E-8</c:v>
                </c:pt>
                <c:pt idx="111">
                  <c:v>4.6415245980035991E-8</c:v>
                </c:pt>
                <c:pt idx="112">
                  <c:v>2.9299428550011442E-8</c:v>
                </c:pt>
                <c:pt idx="113">
                  <c:v>1.8534787815660536E-8</c:v>
                </c:pt>
                <c:pt idx="114">
                  <c:v>1.1212150763384443E-8</c:v>
                </c:pt>
                <c:pt idx="115">
                  <c:v>6.8207752779159136E-9</c:v>
                </c:pt>
                <c:pt idx="116">
                  <c:v>4.1388784621787522E-9</c:v>
                </c:pt>
                <c:pt idx="117">
                  <c:v>2.433228618592409E-9</c:v>
                </c:pt>
                <c:pt idx="118">
                  <c:v>1.2159192541716379E-9</c:v>
                </c:pt>
                <c:pt idx="119">
                  <c:v>8.7493767786384069E-10</c:v>
                </c:pt>
                <c:pt idx="120">
                  <c:v>5.82950576699659E-10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410-4AC4-9A20-0D56ECBAC814}"/>
            </c:ext>
          </c:extLst>
        </c:ser>
        <c:ser>
          <c:idx val="3"/>
          <c:order val="3"/>
          <c:tx>
            <c:strRef>
              <c:f>'Wavelength thickness trapping'!$P$1</c:f>
              <c:strCache>
                <c:ptCount val="1"/>
                <c:pt idx="0">
                  <c:v>15 um 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'Wavelength thickness trapping'!$B$2:$B$122</c:f>
              <c:numCache>
                <c:formatCode>General</c:formatCode>
                <c:ptCount val="121"/>
                <c:pt idx="0">
                  <c:v>0.25</c:v>
                </c:pt>
                <c:pt idx="1">
                  <c:v>0.26</c:v>
                </c:pt>
                <c:pt idx="2">
                  <c:v>0.27</c:v>
                </c:pt>
                <c:pt idx="3">
                  <c:v>0.28000000000000003</c:v>
                </c:pt>
                <c:pt idx="4">
                  <c:v>0.28999999999999998</c:v>
                </c:pt>
                <c:pt idx="5">
                  <c:v>0.3</c:v>
                </c:pt>
                <c:pt idx="6">
                  <c:v>0.31</c:v>
                </c:pt>
                <c:pt idx="7">
                  <c:v>0.32</c:v>
                </c:pt>
                <c:pt idx="8">
                  <c:v>0.33</c:v>
                </c:pt>
                <c:pt idx="9">
                  <c:v>0.34</c:v>
                </c:pt>
                <c:pt idx="10">
                  <c:v>0.35</c:v>
                </c:pt>
                <c:pt idx="11">
                  <c:v>0.36</c:v>
                </c:pt>
                <c:pt idx="12">
                  <c:v>0.37</c:v>
                </c:pt>
                <c:pt idx="13">
                  <c:v>0.38</c:v>
                </c:pt>
                <c:pt idx="14">
                  <c:v>0.39</c:v>
                </c:pt>
                <c:pt idx="15">
                  <c:v>0.4</c:v>
                </c:pt>
                <c:pt idx="16">
                  <c:v>0.41</c:v>
                </c:pt>
                <c:pt idx="17">
                  <c:v>0.42</c:v>
                </c:pt>
                <c:pt idx="18">
                  <c:v>0.43</c:v>
                </c:pt>
                <c:pt idx="19">
                  <c:v>0.44</c:v>
                </c:pt>
                <c:pt idx="20">
                  <c:v>0.45</c:v>
                </c:pt>
                <c:pt idx="21">
                  <c:v>0.46</c:v>
                </c:pt>
                <c:pt idx="22">
                  <c:v>0.47</c:v>
                </c:pt>
                <c:pt idx="23">
                  <c:v>0.48</c:v>
                </c:pt>
                <c:pt idx="24">
                  <c:v>0.49</c:v>
                </c:pt>
                <c:pt idx="25">
                  <c:v>0.5</c:v>
                </c:pt>
                <c:pt idx="26">
                  <c:v>0.51</c:v>
                </c:pt>
                <c:pt idx="27">
                  <c:v>0.52</c:v>
                </c:pt>
                <c:pt idx="28">
                  <c:v>0.53</c:v>
                </c:pt>
                <c:pt idx="29">
                  <c:v>0.54</c:v>
                </c:pt>
                <c:pt idx="30">
                  <c:v>0.55000000000000004</c:v>
                </c:pt>
                <c:pt idx="31">
                  <c:v>0.56000000000000005</c:v>
                </c:pt>
                <c:pt idx="32">
                  <c:v>0.56999999999999995</c:v>
                </c:pt>
                <c:pt idx="33">
                  <c:v>0.57999999999999996</c:v>
                </c:pt>
                <c:pt idx="34">
                  <c:v>0.59</c:v>
                </c:pt>
                <c:pt idx="35">
                  <c:v>0.6</c:v>
                </c:pt>
                <c:pt idx="36">
                  <c:v>0.61</c:v>
                </c:pt>
                <c:pt idx="37">
                  <c:v>0.62</c:v>
                </c:pt>
                <c:pt idx="38">
                  <c:v>0.63</c:v>
                </c:pt>
                <c:pt idx="39">
                  <c:v>0.64</c:v>
                </c:pt>
                <c:pt idx="40">
                  <c:v>0.65</c:v>
                </c:pt>
                <c:pt idx="41">
                  <c:v>0.66</c:v>
                </c:pt>
                <c:pt idx="42">
                  <c:v>0.67</c:v>
                </c:pt>
                <c:pt idx="43">
                  <c:v>0.68</c:v>
                </c:pt>
                <c:pt idx="44">
                  <c:v>0.69</c:v>
                </c:pt>
                <c:pt idx="45">
                  <c:v>0.7</c:v>
                </c:pt>
                <c:pt idx="46">
                  <c:v>0.71</c:v>
                </c:pt>
                <c:pt idx="47">
                  <c:v>0.72</c:v>
                </c:pt>
                <c:pt idx="48">
                  <c:v>0.73</c:v>
                </c:pt>
                <c:pt idx="49">
                  <c:v>0.74</c:v>
                </c:pt>
                <c:pt idx="50">
                  <c:v>0.75</c:v>
                </c:pt>
                <c:pt idx="51">
                  <c:v>0.76</c:v>
                </c:pt>
                <c:pt idx="52">
                  <c:v>0.77</c:v>
                </c:pt>
                <c:pt idx="53">
                  <c:v>0.78</c:v>
                </c:pt>
                <c:pt idx="54">
                  <c:v>0.79</c:v>
                </c:pt>
                <c:pt idx="55">
                  <c:v>0.8</c:v>
                </c:pt>
                <c:pt idx="56">
                  <c:v>0.81</c:v>
                </c:pt>
                <c:pt idx="57">
                  <c:v>0.82</c:v>
                </c:pt>
                <c:pt idx="58">
                  <c:v>0.83</c:v>
                </c:pt>
                <c:pt idx="59">
                  <c:v>0.84</c:v>
                </c:pt>
                <c:pt idx="60">
                  <c:v>0.85</c:v>
                </c:pt>
                <c:pt idx="61">
                  <c:v>0.86</c:v>
                </c:pt>
                <c:pt idx="62">
                  <c:v>0.87</c:v>
                </c:pt>
                <c:pt idx="63">
                  <c:v>0.88</c:v>
                </c:pt>
                <c:pt idx="64">
                  <c:v>0.89</c:v>
                </c:pt>
                <c:pt idx="65">
                  <c:v>0.9</c:v>
                </c:pt>
                <c:pt idx="66">
                  <c:v>0.91</c:v>
                </c:pt>
                <c:pt idx="67">
                  <c:v>0.92</c:v>
                </c:pt>
                <c:pt idx="68">
                  <c:v>0.93</c:v>
                </c:pt>
                <c:pt idx="69">
                  <c:v>0.94</c:v>
                </c:pt>
                <c:pt idx="70">
                  <c:v>0.95</c:v>
                </c:pt>
                <c:pt idx="71">
                  <c:v>0.96</c:v>
                </c:pt>
                <c:pt idx="72">
                  <c:v>0.97</c:v>
                </c:pt>
                <c:pt idx="73">
                  <c:v>0.98</c:v>
                </c:pt>
                <c:pt idx="74">
                  <c:v>0.99</c:v>
                </c:pt>
                <c:pt idx="75">
                  <c:v>1</c:v>
                </c:pt>
                <c:pt idx="76">
                  <c:v>1.01</c:v>
                </c:pt>
                <c:pt idx="77">
                  <c:v>1.02</c:v>
                </c:pt>
                <c:pt idx="78">
                  <c:v>1.03</c:v>
                </c:pt>
                <c:pt idx="79">
                  <c:v>1.04</c:v>
                </c:pt>
                <c:pt idx="80">
                  <c:v>1.05</c:v>
                </c:pt>
                <c:pt idx="81">
                  <c:v>1.06</c:v>
                </c:pt>
                <c:pt idx="82">
                  <c:v>1.07</c:v>
                </c:pt>
                <c:pt idx="83">
                  <c:v>1.08</c:v>
                </c:pt>
                <c:pt idx="84">
                  <c:v>1.0900000000000001</c:v>
                </c:pt>
                <c:pt idx="85">
                  <c:v>1.1000000000000001</c:v>
                </c:pt>
                <c:pt idx="86">
                  <c:v>1.1100000000000001</c:v>
                </c:pt>
                <c:pt idx="87">
                  <c:v>1.1200000000000001</c:v>
                </c:pt>
                <c:pt idx="88">
                  <c:v>1.1299999999999999</c:v>
                </c:pt>
                <c:pt idx="89">
                  <c:v>1.1399999999999999</c:v>
                </c:pt>
                <c:pt idx="90">
                  <c:v>1.1499999999999999</c:v>
                </c:pt>
                <c:pt idx="91">
                  <c:v>1.1599999999999999</c:v>
                </c:pt>
                <c:pt idx="92">
                  <c:v>1.17</c:v>
                </c:pt>
                <c:pt idx="93">
                  <c:v>1.18</c:v>
                </c:pt>
                <c:pt idx="94">
                  <c:v>1.19</c:v>
                </c:pt>
                <c:pt idx="95">
                  <c:v>1.2</c:v>
                </c:pt>
                <c:pt idx="96">
                  <c:v>1.21</c:v>
                </c:pt>
                <c:pt idx="97">
                  <c:v>1.22</c:v>
                </c:pt>
                <c:pt idx="98">
                  <c:v>1.23</c:v>
                </c:pt>
                <c:pt idx="99">
                  <c:v>1.24</c:v>
                </c:pt>
                <c:pt idx="100">
                  <c:v>1.25</c:v>
                </c:pt>
                <c:pt idx="101">
                  <c:v>1.26</c:v>
                </c:pt>
                <c:pt idx="102">
                  <c:v>1.27</c:v>
                </c:pt>
                <c:pt idx="103">
                  <c:v>1.28</c:v>
                </c:pt>
                <c:pt idx="104">
                  <c:v>1.29</c:v>
                </c:pt>
                <c:pt idx="105">
                  <c:v>1.3</c:v>
                </c:pt>
                <c:pt idx="106">
                  <c:v>1.31</c:v>
                </c:pt>
                <c:pt idx="107">
                  <c:v>1.32</c:v>
                </c:pt>
                <c:pt idx="108">
                  <c:v>1.33</c:v>
                </c:pt>
                <c:pt idx="109">
                  <c:v>1.34</c:v>
                </c:pt>
                <c:pt idx="110">
                  <c:v>1.35</c:v>
                </c:pt>
                <c:pt idx="111">
                  <c:v>1.36</c:v>
                </c:pt>
                <c:pt idx="112">
                  <c:v>1.37</c:v>
                </c:pt>
                <c:pt idx="113">
                  <c:v>1.38</c:v>
                </c:pt>
                <c:pt idx="114">
                  <c:v>1.39</c:v>
                </c:pt>
                <c:pt idx="115">
                  <c:v>1.4</c:v>
                </c:pt>
                <c:pt idx="116">
                  <c:v>1.41</c:v>
                </c:pt>
                <c:pt idx="117">
                  <c:v>1.42</c:v>
                </c:pt>
                <c:pt idx="118">
                  <c:v>1.43</c:v>
                </c:pt>
                <c:pt idx="119">
                  <c:v>1.44</c:v>
                </c:pt>
                <c:pt idx="120">
                  <c:v>1.45</c:v>
                </c:pt>
              </c:numCache>
            </c:numRef>
          </c:xVal>
          <c:yVal>
            <c:numRef>
              <c:f>'Wavelength thickness trapping'!$P$2:$P$122</c:f>
              <c:numCache>
                <c:formatCode>General</c:formatCode>
                <c:ptCount val="12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0.99999999999999978</c:v>
                </c:pt>
                <c:pt idx="21">
                  <c:v>0.99999999999980194</c:v>
                </c:pt>
                <c:pt idx="22">
                  <c:v>0.99999999998464939</c:v>
                </c:pt>
                <c:pt idx="23">
                  <c:v>0.99999999958386865</c:v>
                </c:pt>
                <c:pt idx="24">
                  <c:v>0.99999999380764037</c:v>
                </c:pt>
                <c:pt idx="25">
                  <c:v>0.9999999412404853</c:v>
                </c:pt>
                <c:pt idx="26">
                  <c:v>0.99999952025406524</c:v>
                </c:pt>
                <c:pt idx="27">
                  <c:v>0.99999814963292011</c:v>
                </c:pt>
                <c:pt idx="28">
                  <c:v>0.99999230489670399</c:v>
                </c:pt>
                <c:pt idx="29">
                  <c:v>0.99997445195952095</c:v>
                </c:pt>
                <c:pt idx="30">
                  <c:v>0.99993125939915195</c:v>
                </c:pt>
                <c:pt idx="31">
                  <c:v>0.99982836192710145</c:v>
                </c:pt>
                <c:pt idx="32">
                  <c:v>0.99965775237530463</c:v>
                </c:pt>
                <c:pt idx="33">
                  <c:v>0.9993379222385016</c:v>
                </c:pt>
                <c:pt idx="34">
                  <c:v>0.99881147492809197</c:v>
                </c:pt>
                <c:pt idx="35">
                  <c:v>0.9980934325411156</c:v>
                </c:pt>
                <c:pt idx="36">
                  <c:v>0.99665397467272665</c:v>
                </c:pt>
                <c:pt idx="37">
                  <c:v>0.99490758873011231</c:v>
                </c:pt>
                <c:pt idx="38">
                  <c:v>0.99270111217242774</c:v>
                </c:pt>
                <c:pt idx="39">
                  <c:v>0.98938088045084382</c:v>
                </c:pt>
                <c:pt idx="40">
                  <c:v>0.98477614095473009</c:v>
                </c:pt>
                <c:pt idx="41">
                  <c:v>0.97882681561155371</c:v>
                </c:pt>
                <c:pt idx="42">
                  <c:v>0.97226535711743034</c:v>
                </c:pt>
                <c:pt idx="43">
                  <c:v>0.96311898219880321</c:v>
                </c:pt>
                <c:pt idx="44">
                  <c:v>0.95310814305901626</c:v>
                </c:pt>
                <c:pt idx="45">
                  <c:v>0.94127990111094773</c:v>
                </c:pt>
                <c:pt idx="46">
                  <c:v>0.93074775898982209</c:v>
                </c:pt>
                <c:pt idx="47">
                  <c:v>0.91954058370925662</c:v>
                </c:pt>
                <c:pt idx="48">
                  <c:v>0.90073876506957395</c:v>
                </c:pt>
                <c:pt idx="49">
                  <c:v>0.88116268465394809</c:v>
                </c:pt>
                <c:pt idx="50">
                  <c:v>0.85984458612461601</c:v>
                </c:pt>
                <c:pt idx="51">
                  <c:v>0.83220349972215291</c:v>
                </c:pt>
                <c:pt idx="52">
                  <c:v>0.80794953473887787</c:v>
                </c:pt>
                <c:pt idx="53">
                  <c:v>0.78669049672582536</c:v>
                </c:pt>
                <c:pt idx="54">
                  <c:v>0.75142332121661615</c:v>
                </c:pt>
                <c:pt idx="55">
                  <c:v>0.72057113434279474</c:v>
                </c:pt>
                <c:pt idx="56">
                  <c:v>0.68729831848041889</c:v>
                </c:pt>
                <c:pt idx="57">
                  <c:v>0.65371543714983282</c:v>
                </c:pt>
                <c:pt idx="58">
                  <c:v>0.62110733376962868</c:v>
                </c:pt>
                <c:pt idx="59">
                  <c:v>0.58728957846713747</c:v>
                </c:pt>
                <c:pt idx="60">
                  <c:v>0.55111800669243061</c:v>
                </c:pt>
                <c:pt idx="61">
                  <c:v>0.51251553315544884</c:v>
                </c:pt>
                <c:pt idx="62">
                  <c:v>0.47612199455162985</c:v>
                </c:pt>
                <c:pt idx="63">
                  <c:v>0.43701622864430689</c:v>
                </c:pt>
                <c:pt idx="64">
                  <c:v>0.40220545814042341</c:v>
                </c:pt>
                <c:pt idx="65">
                  <c:v>0.36523770018599278</c:v>
                </c:pt>
                <c:pt idx="66">
                  <c:v>0.33402841876869638</c:v>
                </c:pt>
                <c:pt idx="67">
                  <c:v>0.30232788052335757</c:v>
                </c:pt>
                <c:pt idx="68">
                  <c:v>0.2691086118903927</c:v>
                </c:pt>
                <c:pt idx="69">
                  <c:v>0.24004926584805386</c:v>
                </c:pt>
                <c:pt idx="70">
                  <c:v>0.2086321972069739</c:v>
                </c:pt>
                <c:pt idx="71">
                  <c:v>0.18209004260091521</c:v>
                </c:pt>
                <c:pt idx="72">
                  <c:v>0.15591346439532638</c:v>
                </c:pt>
                <c:pt idx="73">
                  <c:v>0.13411144380401807</c:v>
                </c:pt>
                <c:pt idx="74">
                  <c:v>0.11174896146851288</c:v>
                </c:pt>
                <c:pt idx="75">
                  <c:v>9.1536700080823707E-2</c:v>
                </c:pt>
                <c:pt idx="76">
                  <c:v>7.3786496951453562E-2</c:v>
                </c:pt>
                <c:pt idx="77">
                  <c:v>5.8093426356364608E-2</c:v>
                </c:pt>
                <c:pt idx="78">
                  <c:v>4.4288630239738613E-2</c:v>
                </c:pt>
                <c:pt idx="79">
                  <c:v>3.3332028009861903E-2</c:v>
                </c:pt>
                <c:pt idx="80">
                  <c:v>2.4154073110368102E-2</c:v>
                </c:pt>
                <c:pt idx="81">
                  <c:v>1.6512180556012335E-2</c:v>
                </c:pt>
                <c:pt idx="82">
                  <c:v>1.1928232196325328E-2</c:v>
                </c:pt>
                <c:pt idx="83">
                  <c:v>9.2568757887292463E-3</c:v>
                </c:pt>
                <c:pt idx="84">
                  <c:v>7.0252862652580017E-3</c:v>
                </c:pt>
                <c:pt idx="85">
                  <c:v>5.2361871719150965E-3</c:v>
                </c:pt>
                <c:pt idx="86">
                  <c:v>4.0417475332438224E-3</c:v>
                </c:pt>
                <c:pt idx="87">
                  <c:v>2.9954451597373755E-3</c:v>
                </c:pt>
                <c:pt idx="88">
                  <c:v>2.2474071644337235E-3</c:v>
                </c:pt>
                <c:pt idx="89">
                  <c:v>1.4988703193612452E-3</c:v>
                </c:pt>
                <c:pt idx="90">
                  <c:v>1.0194868089786757E-3</c:v>
                </c:pt>
                <c:pt idx="91">
                  <c:v>6.2979925096895428E-4</c:v>
                </c:pt>
                <c:pt idx="92">
                  <c:v>3.2994167175037781E-4</c:v>
                </c:pt>
                <c:pt idx="93">
                  <c:v>9.7495373731271151E-5</c:v>
                </c:pt>
                <c:pt idx="94">
                  <c:v>5.39985597497461E-5</c:v>
                </c:pt>
                <c:pt idx="95">
                  <c:v>3.2998744762702259E-5</c:v>
                </c:pt>
                <c:pt idx="96">
                  <c:v>1.9500532260963155E-5</c:v>
                </c:pt>
                <c:pt idx="97">
                  <c:v>1.2299877612864663E-5</c:v>
                </c:pt>
                <c:pt idx="98">
                  <c:v>7.0500155600061731E-6</c:v>
                </c:pt>
                <c:pt idx="99">
                  <c:v>3.5999546760256962E-6</c:v>
                </c:pt>
                <c:pt idx="100">
                  <c:v>1.5000012962840259E-6</c:v>
                </c:pt>
                <c:pt idx="101">
                  <c:v>5.3999475146948583E-7</c:v>
                </c:pt>
                <c:pt idx="102">
                  <c:v>3.0000473749680623E-7</c:v>
                </c:pt>
                <c:pt idx="103">
                  <c:v>1.7999851664729505E-7</c:v>
                </c:pt>
                <c:pt idx="104">
                  <c:v>1.0649998527512139E-7</c:v>
                </c:pt>
                <c:pt idx="105">
                  <c:v>6.750025749457933E-8</c:v>
                </c:pt>
                <c:pt idx="106">
                  <c:v>4.0500644282737142E-8</c:v>
                </c:pt>
                <c:pt idx="107">
                  <c:v>2.4000339604590692E-8</c:v>
                </c:pt>
                <c:pt idx="108">
                  <c:v>1.1999939042439678E-8</c:v>
                </c:pt>
                <c:pt idx="109">
                  <c:v>5.250023304981255E-9</c:v>
                </c:pt>
                <c:pt idx="110">
                  <c:v>2.54999588111815E-9</c:v>
                </c:pt>
                <c:pt idx="111">
                  <c:v>1.4249432744861679E-9</c:v>
                </c:pt>
                <c:pt idx="112">
                  <c:v>9.0000440433612994E-10</c:v>
                </c:pt>
                <c:pt idx="113">
                  <c:v>5.6999416297998096E-10</c:v>
                </c:pt>
                <c:pt idx="114">
                  <c:v>3.4500113876845262E-10</c:v>
                </c:pt>
                <c:pt idx="115">
                  <c:v>2.0999746386252127E-10</c:v>
                </c:pt>
                <c:pt idx="116">
                  <c:v>1.2750056566090961E-10</c:v>
                </c:pt>
                <c:pt idx="117">
                  <c:v>7.5000006205527825E-11</c:v>
                </c:pt>
                <c:pt idx="118">
                  <c:v>3.7500114125066375E-11</c:v>
                </c:pt>
                <c:pt idx="119">
                  <c:v>2.6999402713556719E-11</c:v>
                </c:pt>
                <c:pt idx="120">
                  <c:v>1.7999379764432888E-11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410-4AC4-9A20-0D56ECBAC814}"/>
            </c:ext>
          </c:extLst>
        </c:ser>
        <c:ser>
          <c:idx val="4"/>
          <c:order val="4"/>
          <c:tx>
            <c:strRef>
              <c:f>'Wavelength thickness trapping'!$Q$1</c:f>
              <c:strCache>
                <c:ptCount val="1"/>
                <c:pt idx="0">
                  <c:v>15 um x 2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'Wavelength thickness trapping'!$B$2:$B$122</c:f>
              <c:numCache>
                <c:formatCode>General</c:formatCode>
                <c:ptCount val="121"/>
                <c:pt idx="0">
                  <c:v>0.25</c:v>
                </c:pt>
                <c:pt idx="1">
                  <c:v>0.26</c:v>
                </c:pt>
                <c:pt idx="2">
                  <c:v>0.27</c:v>
                </c:pt>
                <c:pt idx="3">
                  <c:v>0.28000000000000003</c:v>
                </c:pt>
                <c:pt idx="4">
                  <c:v>0.28999999999999998</c:v>
                </c:pt>
                <c:pt idx="5">
                  <c:v>0.3</c:v>
                </c:pt>
                <c:pt idx="6">
                  <c:v>0.31</c:v>
                </c:pt>
                <c:pt idx="7">
                  <c:v>0.32</c:v>
                </c:pt>
                <c:pt idx="8">
                  <c:v>0.33</c:v>
                </c:pt>
                <c:pt idx="9">
                  <c:v>0.34</c:v>
                </c:pt>
                <c:pt idx="10">
                  <c:v>0.35</c:v>
                </c:pt>
                <c:pt idx="11">
                  <c:v>0.36</c:v>
                </c:pt>
                <c:pt idx="12">
                  <c:v>0.37</c:v>
                </c:pt>
                <c:pt idx="13">
                  <c:v>0.38</c:v>
                </c:pt>
                <c:pt idx="14">
                  <c:v>0.39</c:v>
                </c:pt>
                <c:pt idx="15">
                  <c:v>0.4</c:v>
                </c:pt>
                <c:pt idx="16">
                  <c:v>0.41</c:v>
                </c:pt>
                <c:pt idx="17">
                  <c:v>0.42</c:v>
                </c:pt>
                <c:pt idx="18">
                  <c:v>0.43</c:v>
                </c:pt>
                <c:pt idx="19">
                  <c:v>0.44</c:v>
                </c:pt>
                <c:pt idx="20">
                  <c:v>0.45</c:v>
                </c:pt>
                <c:pt idx="21">
                  <c:v>0.46</c:v>
                </c:pt>
                <c:pt idx="22">
                  <c:v>0.47</c:v>
                </c:pt>
                <c:pt idx="23">
                  <c:v>0.48</c:v>
                </c:pt>
                <c:pt idx="24">
                  <c:v>0.49</c:v>
                </c:pt>
                <c:pt idx="25">
                  <c:v>0.5</c:v>
                </c:pt>
                <c:pt idx="26">
                  <c:v>0.51</c:v>
                </c:pt>
                <c:pt idx="27">
                  <c:v>0.52</c:v>
                </c:pt>
                <c:pt idx="28">
                  <c:v>0.53</c:v>
                </c:pt>
                <c:pt idx="29">
                  <c:v>0.54</c:v>
                </c:pt>
                <c:pt idx="30">
                  <c:v>0.55000000000000004</c:v>
                </c:pt>
                <c:pt idx="31">
                  <c:v>0.56000000000000005</c:v>
                </c:pt>
                <c:pt idx="32">
                  <c:v>0.56999999999999995</c:v>
                </c:pt>
                <c:pt idx="33">
                  <c:v>0.57999999999999996</c:v>
                </c:pt>
                <c:pt idx="34">
                  <c:v>0.59</c:v>
                </c:pt>
                <c:pt idx="35">
                  <c:v>0.6</c:v>
                </c:pt>
                <c:pt idx="36">
                  <c:v>0.61</c:v>
                </c:pt>
                <c:pt idx="37">
                  <c:v>0.62</c:v>
                </c:pt>
                <c:pt idx="38">
                  <c:v>0.63</c:v>
                </c:pt>
                <c:pt idx="39">
                  <c:v>0.64</c:v>
                </c:pt>
                <c:pt idx="40">
                  <c:v>0.65</c:v>
                </c:pt>
                <c:pt idx="41">
                  <c:v>0.66</c:v>
                </c:pt>
                <c:pt idx="42">
                  <c:v>0.67</c:v>
                </c:pt>
                <c:pt idx="43">
                  <c:v>0.68</c:v>
                </c:pt>
                <c:pt idx="44">
                  <c:v>0.69</c:v>
                </c:pt>
                <c:pt idx="45">
                  <c:v>0.7</c:v>
                </c:pt>
                <c:pt idx="46">
                  <c:v>0.71</c:v>
                </c:pt>
                <c:pt idx="47">
                  <c:v>0.72</c:v>
                </c:pt>
                <c:pt idx="48">
                  <c:v>0.73</c:v>
                </c:pt>
                <c:pt idx="49">
                  <c:v>0.74</c:v>
                </c:pt>
                <c:pt idx="50">
                  <c:v>0.75</c:v>
                </c:pt>
                <c:pt idx="51">
                  <c:v>0.76</c:v>
                </c:pt>
                <c:pt idx="52">
                  <c:v>0.77</c:v>
                </c:pt>
                <c:pt idx="53">
                  <c:v>0.78</c:v>
                </c:pt>
                <c:pt idx="54">
                  <c:v>0.79</c:v>
                </c:pt>
                <c:pt idx="55">
                  <c:v>0.8</c:v>
                </c:pt>
                <c:pt idx="56">
                  <c:v>0.81</c:v>
                </c:pt>
                <c:pt idx="57">
                  <c:v>0.82</c:v>
                </c:pt>
                <c:pt idx="58">
                  <c:v>0.83</c:v>
                </c:pt>
                <c:pt idx="59">
                  <c:v>0.84</c:v>
                </c:pt>
                <c:pt idx="60">
                  <c:v>0.85</c:v>
                </c:pt>
                <c:pt idx="61">
                  <c:v>0.86</c:v>
                </c:pt>
                <c:pt idx="62">
                  <c:v>0.87</c:v>
                </c:pt>
                <c:pt idx="63">
                  <c:v>0.88</c:v>
                </c:pt>
                <c:pt idx="64">
                  <c:v>0.89</c:v>
                </c:pt>
                <c:pt idx="65">
                  <c:v>0.9</c:v>
                </c:pt>
                <c:pt idx="66">
                  <c:v>0.91</c:v>
                </c:pt>
                <c:pt idx="67">
                  <c:v>0.92</c:v>
                </c:pt>
                <c:pt idx="68">
                  <c:v>0.93</c:v>
                </c:pt>
                <c:pt idx="69">
                  <c:v>0.94</c:v>
                </c:pt>
                <c:pt idx="70">
                  <c:v>0.95</c:v>
                </c:pt>
                <c:pt idx="71">
                  <c:v>0.96</c:v>
                </c:pt>
                <c:pt idx="72">
                  <c:v>0.97</c:v>
                </c:pt>
                <c:pt idx="73">
                  <c:v>0.98</c:v>
                </c:pt>
                <c:pt idx="74">
                  <c:v>0.99</c:v>
                </c:pt>
                <c:pt idx="75">
                  <c:v>1</c:v>
                </c:pt>
                <c:pt idx="76">
                  <c:v>1.01</c:v>
                </c:pt>
                <c:pt idx="77">
                  <c:v>1.02</c:v>
                </c:pt>
                <c:pt idx="78">
                  <c:v>1.03</c:v>
                </c:pt>
                <c:pt idx="79">
                  <c:v>1.04</c:v>
                </c:pt>
                <c:pt idx="80">
                  <c:v>1.05</c:v>
                </c:pt>
                <c:pt idx="81">
                  <c:v>1.06</c:v>
                </c:pt>
                <c:pt idx="82">
                  <c:v>1.07</c:v>
                </c:pt>
                <c:pt idx="83">
                  <c:v>1.08</c:v>
                </c:pt>
                <c:pt idx="84">
                  <c:v>1.0900000000000001</c:v>
                </c:pt>
                <c:pt idx="85">
                  <c:v>1.1000000000000001</c:v>
                </c:pt>
                <c:pt idx="86">
                  <c:v>1.1100000000000001</c:v>
                </c:pt>
                <c:pt idx="87">
                  <c:v>1.1200000000000001</c:v>
                </c:pt>
                <c:pt idx="88">
                  <c:v>1.1299999999999999</c:v>
                </c:pt>
                <c:pt idx="89">
                  <c:v>1.1399999999999999</c:v>
                </c:pt>
                <c:pt idx="90">
                  <c:v>1.1499999999999999</c:v>
                </c:pt>
                <c:pt idx="91">
                  <c:v>1.1599999999999999</c:v>
                </c:pt>
                <c:pt idx="92">
                  <c:v>1.17</c:v>
                </c:pt>
                <c:pt idx="93">
                  <c:v>1.18</c:v>
                </c:pt>
                <c:pt idx="94">
                  <c:v>1.19</c:v>
                </c:pt>
                <c:pt idx="95">
                  <c:v>1.2</c:v>
                </c:pt>
                <c:pt idx="96">
                  <c:v>1.21</c:v>
                </c:pt>
                <c:pt idx="97">
                  <c:v>1.22</c:v>
                </c:pt>
                <c:pt idx="98">
                  <c:v>1.23</c:v>
                </c:pt>
                <c:pt idx="99">
                  <c:v>1.24</c:v>
                </c:pt>
                <c:pt idx="100">
                  <c:v>1.25</c:v>
                </c:pt>
                <c:pt idx="101">
                  <c:v>1.26</c:v>
                </c:pt>
                <c:pt idx="102">
                  <c:v>1.27</c:v>
                </c:pt>
                <c:pt idx="103">
                  <c:v>1.28</c:v>
                </c:pt>
                <c:pt idx="104">
                  <c:v>1.29</c:v>
                </c:pt>
                <c:pt idx="105">
                  <c:v>1.3</c:v>
                </c:pt>
                <c:pt idx="106">
                  <c:v>1.31</c:v>
                </c:pt>
                <c:pt idx="107">
                  <c:v>1.32</c:v>
                </c:pt>
                <c:pt idx="108">
                  <c:v>1.33</c:v>
                </c:pt>
                <c:pt idx="109">
                  <c:v>1.34</c:v>
                </c:pt>
                <c:pt idx="110">
                  <c:v>1.35</c:v>
                </c:pt>
                <c:pt idx="111">
                  <c:v>1.36</c:v>
                </c:pt>
                <c:pt idx="112">
                  <c:v>1.37</c:v>
                </c:pt>
                <c:pt idx="113">
                  <c:v>1.38</c:v>
                </c:pt>
                <c:pt idx="114">
                  <c:v>1.39</c:v>
                </c:pt>
                <c:pt idx="115">
                  <c:v>1.4</c:v>
                </c:pt>
                <c:pt idx="116">
                  <c:v>1.41</c:v>
                </c:pt>
                <c:pt idx="117">
                  <c:v>1.42</c:v>
                </c:pt>
                <c:pt idx="118">
                  <c:v>1.43</c:v>
                </c:pt>
                <c:pt idx="119">
                  <c:v>1.44</c:v>
                </c:pt>
                <c:pt idx="120">
                  <c:v>1.45</c:v>
                </c:pt>
              </c:numCache>
            </c:numRef>
          </c:xVal>
          <c:yVal>
            <c:numRef>
              <c:f>'Wavelength thickness trapping'!$Q$2:$Q$122</c:f>
              <c:numCache>
                <c:formatCode>General</c:formatCode>
                <c:ptCount val="12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0.99999999999999656</c:v>
                </c:pt>
                <c:pt idx="26">
                  <c:v>0.99999999999976985</c:v>
                </c:pt>
                <c:pt idx="27">
                  <c:v>0.99999999999657618</c:v>
                </c:pt>
                <c:pt idx="28">
                  <c:v>0.99999999994078537</c:v>
                </c:pt>
                <c:pt idx="29">
                  <c:v>0.99999999934729766</c:v>
                </c:pt>
                <c:pt idx="30">
                  <c:v>0.99999999527472982</c:v>
                </c:pt>
                <c:pt idx="31">
                  <c:v>0.99999997054037193</c:v>
                </c:pt>
                <c:pt idx="32">
                  <c:v>0.99999988286656338</c:v>
                </c:pt>
                <c:pt idx="33">
                  <c:v>0.99999956165303772</c:v>
                </c:pt>
                <c:pt idx="34">
                  <c:v>0.99999858740815339</c:v>
                </c:pt>
                <c:pt idx="35">
                  <c:v>0.99999636500052469</c:v>
                </c:pt>
                <c:pt idx="36">
                  <c:v>0.9999888041145093</c:v>
                </c:pt>
                <c:pt idx="37">
                  <c:v>0.99997406734745831</c:v>
                </c:pt>
                <c:pt idx="38">
                  <c:v>0.99994672623648051</c:v>
                </c:pt>
                <c:pt idx="39">
                  <c:v>0.9998872343000007</c:v>
                </c:pt>
                <c:pt idx="40">
                  <c:v>0.99976823411576976</c:v>
                </c:pt>
                <c:pt idx="41">
                  <c:v>0.9995516962628529</c:v>
                </c:pt>
                <c:pt idx="42">
                  <c:v>0.99923078958417633</c:v>
                </c:pt>
                <c:pt idx="43">
                  <c:v>0.99863979052594776</c:v>
                </c:pt>
                <c:pt idx="44">
                  <c:v>0.99780115375262635</c:v>
                </c:pt>
                <c:pt idx="45">
                  <c:v>0.99655194998645991</c:v>
                </c:pt>
                <c:pt idx="46">
                  <c:v>0.99520412711506823</c:v>
                </c:pt>
                <c:pt idx="47">
                  <c:v>0.99352628233015283</c:v>
                </c:pt>
                <c:pt idx="48">
                  <c:v>0.99014720724008676</c:v>
                </c:pt>
                <c:pt idx="49">
                  <c:v>0.98587769248134305</c:v>
                </c:pt>
                <c:pt idx="50">
                  <c:v>0.98035645996141985</c:v>
                </c:pt>
                <c:pt idx="51">
                  <c:v>0.97184433449450647</c:v>
                </c:pt>
                <c:pt idx="52">
                  <c:v>0.96311661879298649</c:v>
                </c:pt>
                <c:pt idx="53">
                  <c:v>0.95449905581292482</c:v>
                </c:pt>
                <c:pt idx="54">
                  <c:v>0.93820963476502239</c:v>
                </c:pt>
                <c:pt idx="55">
                  <c:v>0.92191950903752751</c:v>
                </c:pt>
                <c:pt idx="56">
                  <c:v>0.90221765837482648</c:v>
                </c:pt>
                <c:pt idx="57">
                  <c:v>0.88008700153166863</c:v>
                </c:pt>
                <c:pt idx="58">
                  <c:v>0.85644034747684039</c:v>
                </c:pt>
                <c:pt idx="59">
                  <c:v>0.82967010795816698</c:v>
                </c:pt>
                <c:pt idx="60">
                  <c:v>0.79850495608422323</c:v>
                </c:pt>
                <c:pt idx="61">
                  <c:v>0.76235889458528372</c:v>
                </c:pt>
                <c:pt idx="62">
                  <c:v>0.7255518354074374</c:v>
                </c:pt>
                <c:pt idx="63">
                  <c:v>0.68304927319012065</c:v>
                </c:pt>
                <c:pt idx="64">
                  <c:v>0.64264168572289893</c:v>
                </c:pt>
                <c:pt idx="65">
                  <c:v>0.59707682273483242</c:v>
                </c:pt>
                <c:pt idx="66">
                  <c:v>0.55648185299227715</c:v>
                </c:pt>
                <c:pt idx="67">
                  <c:v>0.51325361370496969</c:v>
                </c:pt>
                <c:pt idx="68">
                  <c:v>0.46579777878721129</c:v>
                </c:pt>
                <c:pt idx="69">
                  <c:v>0.42247488166191816</c:v>
                </c:pt>
                <c:pt idx="70">
                  <c:v>0.37373700070253824</c:v>
                </c:pt>
                <c:pt idx="71">
                  <c:v>0.33102330158742732</c:v>
                </c:pt>
                <c:pt idx="72">
                  <c:v>0.28751792041090019</c:v>
                </c:pt>
                <c:pt idx="73">
                  <c:v>0.25023700824883777</c:v>
                </c:pt>
                <c:pt idx="74">
                  <c:v>0.21101009254773451</c:v>
                </c:pt>
                <c:pt idx="75">
                  <c:v>0.17469443269996077</c:v>
                </c:pt>
                <c:pt idx="76">
                  <c:v>0.14212854677054032</c:v>
                </c:pt>
                <c:pt idx="77">
                  <c:v>0.11281200652690693</c:v>
                </c:pt>
                <c:pt idx="78">
                  <c:v>8.6615777710964847E-2</c:v>
                </c:pt>
                <c:pt idx="79">
                  <c:v>6.5553031928473504E-2</c:v>
                </c:pt>
                <c:pt idx="80">
                  <c:v>4.7724726972915077E-2</c:v>
                </c:pt>
                <c:pt idx="81">
                  <c:v>3.2751709005310214E-2</c:v>
                </c:pt>
                <c:pt idx="82">
                  <c:v>2.3714181669321266E-2</c:v>
                </c:pt>
                <c:pt idx="83">
                  <c:v>1.8428061828090536E-2</c:v>
                </c:pt>
                <c:pt idx="84">
                  <c:v>1.4001217883407135E-2</c:v>
                </c:pt>
                <c:pt idx="85">
                  <c:v>1.0444956687730822E-2</c:v>
                </c:pt>
                <c:pt idx="86">
                  <c:v>8.0671593433652156E-3</c:v>
                </c:pt>
                <c:pt idx="87">
                  <c:v>5.9819176277697839E-3</c:v>
                </c:pt>
                <c:pt idx="88">
                  <c:v>4.4897634899048189E-3</c:v>
                </c:pt>
                <c:pt idx="89">
                  <c:v>2.9954940264883545E-3</c:v>
                </c:pt>
                <c:pt idx="90">
                  <c:v>2.0379342646036358E-3</c:v>
                </c:pt>
                <c:pt idx="91">
                  <c:v>1.2592018548414075E-3</c:v>
                </c:pt>
                <c:pt idx="92">
                  <c:v>6.5977448199405764E-4</c:v>
                </c:pt>
                <c:pt idx="93">
                  <c:v>1.9498124211470014E-4</c:v>
                </c:pt>
                <c:pt idx="94">
                  <c:v>1.0799420365503742E-4</c:v>
                </c:pt>
                <c:pt idx="95">
                  <c:v>6.5996400608336891E-5</c:v>
                </c:pt>
                <c:pt idx="96">
                  <c:v>3.9000684251222495E-5</c:v>
                </c:pt>
                <c:pt idx="97">
                  <c:v>2.4599603938857406E-5</c:v>
                </c:pt>
                <c:pt idx="98">
                  <c:v>1.4099981417325935E-5</c:v>
                </c:pt>
                <c:pt idx="99">
                  <c:v>7.1998963924180259E-6</c:v>
                </c:pt>
                <c:pt idx="100">
                  <c:v>3.0000003425900701E-6</c:v>
                </c:pt>
                <c:pt idx="101">
                  <c:v>1.0799892112833831E-6</c:v>
                </c:pt>
                <c:pt idx="102">
                  <c:v>6.0000938506554746E-7</c:v>
                </c:pt>
                <c:pt idx="103">
                  <c:v>3.5999700087607778E-7</c:v>
                </c:pt>
                <c:pt idx="104">
                  <c:v>2.1299995922596793E-7</c:v>
                </c:pt>
                <c:pt idx="105">
                  <c:v>1.3500051043724426E-7</c:v>
                </c:pt>
                <c:pt idx="106">
                  <c:v>8.1001286900139746E-8</c:v>
                </c:pt>
                <c:pt idx="107">
                  <c:v>4.8000678654069873E-8</c:v>
                </c:pt>
                <c:pt idx="108">
                  <c:v>2.3999877862834751E-8</c:v>
                </c:pt>
                <c:pt idx="109">
                  <c:v>1.050004660996251E-8</c:v>
                </c:pt>
                <c:pt idx="110">
                  <c:v>5.0999916512139976E-9</c:v>
                </c:pt>
                <c:pt idx="111">
                  <c:v>2.8498865489723357E-9</c:v>
                </c:pt>
                <c:pt idx="112">
                  <c:v>1.8000088086722599E-9</c:v>
                </c:pt>
                <c:pt idx="113">
                  <c:v>1.1399883259599619E-9</c:v>
                </c:pt>
                <c:pt idx="114">
                  <c:v>6.9000227753690524E-10</c:v>
                </c:pt>
                <c:pt idx="115">
                  <c:v>4.1999503874734501E-10</c:v>
                </c:pt>
                <c:pt idx="116">
                  <c:v>2.5500102029951677E-10</c:v>
                </c:pt>
                <c:pt idx="117">
                  <c:v>1.5000001241105565E-10</c:v>
                </c:pt>
                <c:pt idx="118">
                  <c:v>7.5000117227830287E-11</c:v>
                </c:pt>
                <c:pt idx="119">
                  <c:v>5.3998694404810976E-11</c:v>
                </c:pt>
                <c:pt idx="120">
                  <c:v>3.5998759528865776E-11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410-4AC4-9A20-0D56ECBAC814}"/>
            </c:ext>
          </c:extLst>
        </c:ser>
        <c:ser>
          <c:idx val="5"/>
          <c:order val="5"/>
          <c:tx>
            <c:strRef>
              <c:f>'Wavelength thickness trapping'!$R$1</c:f>
              <c:strCache>
                <c:ptCount val="1"/>
                <c:pt idx="0">
                  <c:v>15 um 4n2</c:v>
                </c:pt>
              </c:strCache>
            </c:strRef>
          </c:tx>
          <c:spPr>
            <a:ln w="190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'Wavelength thickness trapping'!$B$2:$B$122</c:f>
              <c:numCache>
                <c:formatCode>General</c:formatCode>
                <c:ptCount val="121"/>
                <c:pt idx="0">
                  <c:v>0.25</c:v>
                </c:pt>
                <c:pt idx="1">
                  <c:v>0.26</c:v>
                </c:pt>
                <c:pt idx="2">
                  <c:v>0.27</c:v>
                </c:pt>
                <c:pt idx="3">
                  <c:v>0.28000000000000003</c:v>
                </c:pt>
                <c:pt idx="4">
                  <c:v>0.28999999999999998</c:v>
                </c:pt>
                <c:pt idx="5">
                  <c:v>0.3</c:v>
                </c:pt>
                <c:pt idx="6">
                  <c:v>0.31</c:v>
                </c:pt>
                <c:pt idx="7">
                  <c:v>0.32</c:v>
                </c:pt>
                <c:pt idx="8">
                  <c:v>0.33</c:v>
                </c:pt>
                <c:pt idx="9">
                  <c:v>0.34</c:v>
                </c:pt>
                <c:pt idx="10">
                  <c:v>0.35</c:v>
                </c:pt>
                <c:pt idx="11">
                  <c:v>0.36</c:v>
                </c:pt>
                <c:pt idx="12">
                  <c:v>0.37</c:v>
                </c:pt>
                <c:pt idx="13">
                  <c:v>0.38</c:v>
                </c:pt>
                <c:pt idx="14">
                  <c:v>0.39</c:v>
                </c:pt>
                <c:pt idx="15">
                  <c:v>0.4</c:v>
                </c:pt>
                <c:pt idx="16">
                  <c:v>0.41</c:v>
                </c:pt>
                <c:pt idx="17">
                  <c:v>0.42</c:v>
                </c:pt>
                <c:pt idx="18">
                  <c:v>0.43</c:v>
                </c:pt>
                <c:pt idx="19">
                  <c:v>0.44</c:v>
                </c:pt>
                <c:pt idx="20">
                  <c:v>0.45</c:v>
                </c:pt>
                <c:pt idx="21">
                  <c:v>0.46</c:v>
                </c:pt>
                <c:pt idx="22">
                  <c:v>0.47</c:v>
                </c:pt>
                <c:pt idx="23">
                  <c:v>0.48</c:v>
                </c:pt>
                <c:pt idx="24">
                  <c:v>0.49</c:v>
                </c:pt>
                <c:pt idx="25">
                  <c:v>0.5</c:v>
                </c:pt>
                <c:pt idx="26">
                  <c:v>0.51</c:v>
                </c:pt>
                <c:pt idx="27">
                  <c:v>0.52</c:v>
                </c:pt>
                <c:pt idx="28">
                  <c:v>0.53</c:v>
                </c:pt>
                <c:pt idx="29">
                  <c:v>0.54</c:v>
                </c:pt>
                <c:pt idx="30">
                  <c:v>0.55000000000000004</c:v>
                </c:pt>
                <c:pt idx="31">
                  <c:v>0.56000000000000005</c:v>
                </c:pt>
                <c:pt idx="32">
                  <c:v>0.56999999999999995</c:v>
                </c:pt>
                <c:pt idx="33">
                  <c:v>0.57999999999999996</c:v>
                </c:pt>
                <c:pt idx="34">
                  <c:v>0.59</c:v>
                </c:pt>
                <c:pt idx="35">
                  <c:v>0.6</c:v>
                </c:pt>
                <c:pt idx="36">
                  <c:v>0.61</c:v>
                </c:pt>
                <c:pt idx="37">
                  <c:v>0.62</c:v>
                </c:pt>
                <c:pt idx="38">
                  <c:v>0.63</c:v>
                </c:pt>
                <c:pt idx="39">
                  <c:v>0.64</c:v>
                </c:pt>
                <c:pt idx="40">
                  <c:v>0.65</c:v>
                </c:pt>
                <c:pt idx="41">
                  <c:v>0.66</c:v>
                </c:pt>
                <c:pt idx="42">
                  <c:v>0.67</c:v>
                </c:pt>
                <c:pt idx="43">
                  <c:v>0.68</c:v>
                </c:pt>
                <c:pt idx="44">
                  <c:v>0.69</c:v>
                </c:pt>
                <c:pt idx="45">
                  <c:v>0.7</c:v>
                </c:pt>
                <c:pt idx="46">
                  <c:v>0.71</c:v>
                </c:pt>
                <c:pt idx="47">
                  <c:v>0.72</c:v>
                </c:pt>
                <c:pt idx="48">
                  <c:v>0.73</c:v>
                </c:pt>
                <c:pt idx="49">
                  <c:v>0.74</c:v>
                </c:pt>
                <c:pt idx="50">
                  <c:v>0.75</c:v>
                </c:pt>
                <c:pt idx="51">
                  <c:v>0.76</c:v>
                </c:pt>
                <c:pt idx="52">
                  <c:v>0.77</c:v>
                </c:pt>
                <c:pt idx="53">
                  <c:v>0.78</c:v>
                </c:pt>
                <c:pt idx="54">
                  <c:v>0.79</c:v>
                </c:pt>
                <c:pt idx="55">
                  <c:v>0.8</c:v>
                </c:pt>
                <c:pt idx="56">
                  <c:v>0.81</c:v>
                </c:pt>
                <c:pt idx="57">
                  <c:v>0.82</c:v>
                </c:pt>
                <c:pt idx="58">
                  <c:v>0.83</c:v>
                </c:pt>
                <c:pt idx="59">
                  <c:v>0.84</c:v>
                </c:pt>
                <c:pt idx="60">
                  <c:v>0.85</c:v>
                </c:pt>
                <c:pt idx="61">
                  <c:v>0.86</c:v>
                </c:pt>
                <c:pt idx="62">
                  <c:v>0.87</c:v>
                </c:pt>
                <c:pt idx="63">
                  <c:v>0.88</c:v>
                </c:pt>
                <c:pt idx="64">
                  <c:v>0.89</c:v>
                </c:pt>
                <c:pt idx="65">
                  <c:v>0.9</c:v>
                </c:pt>
                <c:pt idx="66">
                  <c:v>0.91</c:v>
                </c:pt>
                <c:pt idx="67">
                  <c:v>0.92</c:v>
                </c:pt>
                <c:pt idx="68">
                  <c:v>0.93</c:v>
                </c:pt>
                <c:pt idx="69">
                  <c:v>0.94</c:v>
                </c:pt>
                <c:pt idx="70">
                  <c:v>0.95</c:v>
                </c:pt>
                <c:pt idx="71">
                  <c:v>0.96</c:v>
                </c:pt>
                <c:pt idx="72">
                  <c:v>0.97</c:v>
                </c:pt>
                <c:pt idx="73">
                  <c:v>0.98</c:v>
                </c:pt>
                <c:pt idx="74">
                  <c:v>0.99</c:v>
                </c:pt>
                <c:pt idx="75">
                  <c:v>1</c:v>
                </c:pt>
                <c:pt idx="76">
                  <c:v>1.01</c:v>
                </c:pt>
                <c:pt idx="77">
                  <c:v>1.02</c:v>
                </c:pt>
                <c:pt idx="78">
                  <c:v>1.03</c:v>
                </c:pt>
                <c:pt idx="79">
                  <c:v>1.04</c:v>
                </c:pt>
                <c:pt idx="80">
                  <c:v>1.05</c:v>
                </c:pt>
                <c:pt idx="81">
                  <c:v>1.06</c:v>
                </c:pt>
                <c:pt idx="82">
                  <c:v>1.07</c:v>
                </c:pt>
                <c:pt idx="83">
                  <c:v>1.08</c:v>
                </c:pt>
                <c:pt idx="84">
                  <c:v>1.0900000000000001</c:v>
                </c:pt>
                <c:pt idx="85">
                  <c:v>1.1000000000000001</c:v>
                </c:pt>
                <c:pt idx="86">
                  <c:v>1.1100000000000001</c:v>
                </c:pt>
                <c:pt idx="87">
                  <c:v>1.1200000000000001</c:v>
                </c:pt>
                <c:pt idx="88">
                  <c:v>1.1299999999999999</c:v>
                </c:pt>
                <c:pt idx="89">
                  <c:v>1.1399999999999999</c:v>
                </c:pt>
                <c:pt idx="90">
                  <c:v>1.1499999999999999</c:v>
                </c:pt>
                <c:pt idx="91">
                  <c:v>1.1599999999999999</c:v>
                </c:pt>
                <c:pt idx="92">
                  <c:v>1.17</c:v>
                </c:pt>
                <c:pt idx="93">
                  <c:v>1.18</c:v>
                </c:pt>
                <c:pt idx="94">
                  <c:v>1.19</c:v>
                </c:pt>
                <c:pt idx="95">
                  <c:v>1.2</c:v>
                </c:pt>
                <c:pt idx="96">
                  <c:v>1.21</c:v>
                </c:pt>
                <c:pt idx="97">
                  <c:v>1.22</c:v>
                </c:pt>
                <c:pt idx="98">
                  <c:v>1.23</c:v>
                </c:pt>
                <c:pt idx="99">
                  <c:v>1.24</c:v>
                </c:pt>
                <c:pt idx="100">
                  <c:v>1.25</c:v>
                </c:pt>
                <c:pt idx="101">
                  <c:v>1.26</c:v>
                </c:pt>
                <c:pt idx="102">
                  <c:v>1.27</c:v>
                </c:pt>
                <c:pt idx="103">
                  <c:v>1.28</c:v>
                </c:pt>
                <c:pt idx="104">
                  <c:v>1.29</c:v>
                </c:pt>
                <c:pt idx="105">
                  <c:v>1.3</c:v>
                </c:pt>
                <c:pt idx="106">
                  <c:v>1.31</c:v>
                </c:pt>
                <c:pt idx="107">
                  <c:v>1.32</c:v>
                </c:pt>
                <c:pt idx="108">
                  <c:v>1.33</c:v>
                </c:pt>
                <c:pt idx="109">
                  <c:v>1.34</c:v>
                </c:pt>
                <c:pt idx="110">
                  <c:v>1.35</c:v>
                </c:pt>
                <c:pt idx="111">
                  <c:v>1.36</c:v>
                </c:pt>
                <c:pt idx="112">
                  <c:v>1.37</c:v>
                </c:pt>
                <c:pt idx="113">
                  <c:v>1.38</c:v>
                </c:pt>
                <c:pt idx="114">
                  <c:v>1.39</c:v>
                </c:pt>
                <c:pt idx="115">
                  <c:v>1.4</c:v>
                </c:pt>
                <c:pt idx="116">
                  <c:v>1.41</c:v>
                </c:pt>
                <c:pt idx="117">
                  <c:v>1.42</c:v>
                </c:pt>
                <c:pt idx="118">
                  <c:v>1.43</c:v>
                </c:pt>
                <c:pt idx="119">
                  <c:v>1.44</c:v>
                </c:pt>
                <c:pt idx="120">
                  <c:v>1.45</c:v>
                </c:pt>
              </c:numCache>
            </c:numRef>
          </c:xVal>
          <c:yVal>
            <c:numRef>
              <c:f>'Wavelength thickness trapping'!$R$2:$R$122</c:f>
              <c:numCache>
                <c:formatCode>General</c:formatCode>
                <c:ptCount val="12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0.99999999999999845</c:v>
                </c:pt>
                <c:pt idx="63">
                  <c:v>0.99999999999992195</c:v>
                </c:pt>
                <c:pt idx="64">
                  <c:v>0.9999999999980328</c:v>
                </c:pt>
                <c:pt idx="65">
                  <c:v>0.99999999995128996</c:v>
                </c:pt>
                <c:pt idx="66">
                  <c:v>0.99999999936594652</c:v>
                </c:pt>
                <c:pt idx="67">
                  <c:v>0.99999999246877636</c:v>
                </c:pt>
                <c:pt idx="68">
                  <c:v>0.99999991247513054</c:v>
                </c:pt>
                <c:pt idx="69">
                  <c:v>0.99999931281744281</c:v>
                </c:pt>
                <c:pt idx="70">
                  <c:v>0.99999426884106501</c:v>
                </c:pt>
                <c:pt idx="71">
                  <c:v>0.99996784289575402</c:v>
                </c:pt>
                <c:pt idx="72">
                  <c:v>0.99983409613397656</c:v>
                </c:pt>
                <c:pt idx="73">
                  <c:v>0.99937519752385251</c:v>
                </c:pt>
                <c:pt idx="74">
                  <c:v>0.99766106826355649</c:v>
                </c:pt>
                <c:pt idx="75">
                  <c:v>0.99255019103117248</c:v>
                </c:pt>
                <c:pt idx="76">
                  <c:v>0.97982346711894408</c:v>
                </c:pt>
                <c:pt idx="77">
                  <c:v>0.95228679990427401</c:v>
                </c:pt>
                <c:pt idx="78">
                  <c:v>0.89964116101028224</c:v>
                </c:pt>
                <c:pt idx="79">
                  <c:v>0.82050088919107877</c:v>
                </c:pt>
                <c:pt idx="80">
                  <c:v>0.70966590606940172</c:v>
                </c:pt>
                <c:pt idx="81">
                  <c:v>0.56861184355836414</c:v>
                </c:pt>
                <c:pt idx="82">
                  <c:v>0.45388035486079614</c:v>
                </c:pt>
                <c:pt idx="83">
                  <c:v>0.37375919950136094</c:v>
                </c:pt>
                <c:pt idx="84">
                  <c:v>0.29840159779934561</c:v>
                </c:pt>
                <c:pt idx="85">
                  <c:v>0.23161028714464316</c:v>
                </c:pt>
                <c:pt idx="86">
                  <c:v>0.18372893003493374</c:v>
                </c:pt>
                <c:pt idx="87">
                  <c:v>0.13939655001603568</c:v>
                </c:pt>
                <c:pt idx="88">
                  <c:v>0.10636945036512979</c:v>
                </c:pt>
                <c:pt idx="89">
                  <c:v>7.2117232206477255E-2</c:v>
                </c:pt>
                <c:pt idx="90">
                  <c:v>4.9570045308319433E-2</c:v>
                </c:pt>
                <c:pt idx="91">
                  <c:v>3.0878975950086374E-2</c:v>
                </c:pt>
                <c:pt idx="92">
                  <c:v>1.6277013246512095E-2</c:v>
                </c:pt>
                <c:pt idx="93">
                  <c:v>4.8315413064801138E-3</c:v>
                </c:pt>
                <c:pt idx="94">
                  <c:v>2.6757831169262891E-3</c:v>
                </c:pt>
                <c:pt idx="95">
                  <c:v>1.6341608759304904E-3</c:v>
                </c:pt>
                <c:pt idx="96">
                  <c:v>9.6492319649088554E-4</c:v>
                </c:pt>
                <c:pt idx="97">
                  <c:v>6.0838156693132639E-4</c:v>
                </c:pt>
                <c:pt idx="98">
                  <c:v>3.483586512025294E-4</c:v>
                </c:pt>
                <c:pt idx="99">
                  <c:v>1.7769512642495933E-4</c:v>
                </c:pt>
                <c:pt idx="100">
                  <c:v>7.3960110206883201E-5</c:v>
                </c:pt>
                <c:pt idx="101">
                  <c:v>2.6595649967431356E-5</c:v>
                </c:pt>
                <c:pt idx="102">
                  <c:v>1.4767403178406191E-5</c:v>
                </c:pt>
                <c:pt idx="103">
                  <c:v>8.8501546193775482E-6</c:v>
                </c:pt>
                <c:pt idx="104">
                  <c:v>5.2334065112624728E-6</c:v>
                </c:pt>
                <c:pt idx="105">
                  <c:v>3.3131796912666545E-6</c:v>
                </c:pt>
                <c:pt idx="106">
                  <c:v>1.9867983193089245E-6</c:v>
                </c:pt>
                <c:pt idx="107">
                  <c:v>1.1760159625007205E-6</c:v>
                </c:pt>
                <c:pt idx="108">
                  <c:v>5.8766089272577204E-7</c:v>
                </c:pt>
                <c:pt idx="109">
                  <c:v>2.568102971389763E-7</c:v>
                </c:pt>
                <c:pt idx="110">
                  <c:v>1.2466435250768626E-7</c:v>
                </c:pt>
                <c:pt idx="111">
                  <c:v>6.9622868137386718E-8</c:v>
                </c:pt>
                <c:pt idx="112">
                  <c:v>4.3949142547461406E-8</c:v>
                </c:pt>
                <c:pt idx="113">
                  <c:v>2.7802181667979653E-8</c:v>
                </c:pt>
                <c:pt idx="114">
                  <c:v>1.6818226034054362E-8</c:v>
                </c:pt>
                <c:pt idx="115">
                  <c:v>1.023116291687387E-8</c:v>
                </c:pt>
                <c:pt idx="116">
                  <c:v>6.2083177487792796E-9</c:v>
                </c:pt>
                <c:pt idx="117">
                  <c:v>3.6498428723774623E-9</c:v>
                </c:pt>
                <c:pt idx="118">
                  <c:v>1.8238788257463057E-9</c:v>
                </c:pt>
                <c:pt idx="119">
                  <c:v>1.3124066278180635E-9</c:v>
                </c:pt>
                <c:pt idx="120">
                  <c:v>8.7442586504948849E-10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410-4AC4-9A20-0D56ECBAC814}"/>
            </c:ext>
          </c:extLst>
        </c:ser>
        <c:ser>
          <c:idx val="6"/>
          <c:order val="6"/>
          <c:tx>
            <c:strRef>
              <c:f>'Wavelength thickness trapping'!$S$1</c:f>
              <c:strCache>
                <c:ptCount val="1"/>
                <c:pt idx="0">
                  <c:v>20 um 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'Wavelength thickness trapping'!$B$2:$B$122</c:f>
              <c:numCache>
                <c:formatCode>General</c:formatCode>
                <c:ptCount val="121"/>
                <c:pt idx="0">
                  <c:v>0.25</c:v>
                </c:pt>
                <c:pt idx="1">
                  <c:v>0.26</c:v>
                </c:pt>
                <c:pt idx="2">
                  <c:v>0.27</c:v>
                </c:pt>
                <c:pt idx="3">
                  <c:v>0.28000000000000003</c:v>
                </c:pt>
                <c:pt idx="4">
                  <c:v>0.28999999999999998</c:v>
                </c:pt>
                <c:pt idx="5">
                  <c:v>0.3</c:v>
                </c:pt>
                <c:pt idx="6">
                  <c:v>0.31</c:v>
                </c:pt>
                <c:pt idx="7">
                  <c:v>0.32</c:v>
                </c:pt>
                <c:pt idx="8">
                  <c:v>0.33</c:v>
                </c:pt>
                <c:pt idx="9">
                  <c:v>0.34</c:v>
                </c:pt>
                <c:pt idx="10">
                  <c:v>0.35</c:v>
                </c:pt>
                <c:pt idx="11">
                  <c:v>0.36</c:v>
                </c:pt>
                <c:pt idx="12">
                  <c:v>0.37</c:v>
                </c:pt>
                <c:pt idx="13">
                  <c:v>0.38</c:v>
                </c:pt>
                <c:pt idx="14">
                  <c:v>0.39</c:v>
                </c:pt>
                <c:pt idx="15">
                  <c:v>0.4</c:v>
                </c:pt>
                <c:pt idx="16">
                  <c:v>0.41</c:v>
                </c:pt>
                <c:pt idx="17">
                  <c:v>0.42</c:v>
                </c:pt>
                <c:pt idx="18">
                  <c:v>0.43</c:v>
                </c:pt>
                <c:pt idx="19">
                  <c:v>0.44</c:v>
                </c:pt>
                <c:pt idx="20">
                  <c:v>0.45</c:v>
                </c:pt>
                <c:pt idx="21">
                  <c:v>0.46</c:v>
                </c:pt>
                <c:pt idx="22">
                  <c:v>0.47</c:v>
                </c:pt>
                <c:pt idx="23">
                  <c:v>0.48</c:v>
                </c:pt>
                <c:pt idx="24">
                  <c:v>0.49</c:v>
                </c:pt>
                <c:pt idx="25">
                  <c:v>0.5</c:v>
                </c:pt>
                <c:pt idx="26">
                  <c:v>0.51</c:v>
                </c:pt>
                <c:pt idx="27">
                  <c:v>0.52</c:v>
                </c:pt>
                <c:pt idx="28">
                  <c:v>0.53</c:v>
                </c:pt>
                <c:pt idx="29">
                  <c:v>0.54</c:v>
                </c:pt>
                <c:pt idx="30">
                  <c:v>0.55000000000000004</c:v>
                </c:pt>
                <c:pt idx="31">
                  <c:v>0.56000000000000005</c:v>
                </c:pt>
                <c:pt idx="32">
                  <c:v>0.56999999999999995</c:v>
                </c:pt>
                <c:pt idx="33">
                  <c:v>0.57999999999999996</c:v>
                </c:pt>
                <c:pt idx="34">
                  <c:v>0.59</c:v>
                </c:pt>
                <c:pt idx="35">
                  <c:v>0.6</c:v>
                </c:pt>
                <c:pt idx="36">
                  <c:v>0.61</c:v>
                </c:pt>
                <c:pt idx="37">
                  <c:v>0.62</c:v>
                </c:pt>
                <c:pt idx="38">
                  <c:v>0.63</c:v>
                </c:pt>
                <c:pt idx="39">
                  <c:v>0.64</c:v>
                </c:pt>
                <c:pt idx="40">
                  <c:v>0.65</c:v>
                </c:pt>
                <c:pt idx="41">
                  <c:v>0.66</c:v>
                </c:pt>
                <c:pt idx="42">
                  <c:v>0.67</c:v>
                </c:pt>
                <c:pt idx="43">
                  <c:v>0.68</c:v>
                </c:pt>
                <c:pt idx="44">
                  <c:v>0.69</c:v>
                </c:pt>
                <c:pt idx="45">
                  <c:v>0.7</c:v>
                </c:pt>
                <c:pt idx="46">
                  <c:v>0.71</c:v>
                </c:pt>
                <c:pt idx="47">
                  <c:v>0.72</c:v>
                </c:pt>
                <c:pt idx="48">
                  <c:v>0.73</c:v>
                </c:pt>
                <c:pt idx="49">
                  <c:v>0.74</c:v>
                </c:pt>
                <c:pt idx="50">
                  <c:v>0.75</c:v>
                </c:pt>
                <c:pt idx="51">
                  <c:v>0.76</c:v>
                </c:pt>
                <c:pt idx="52">
                  <c:v>0.77</c:v>
                </c:pt>
                <c:pt idx="53">
                  <c:v>0.78</c:v>
                </c:pt>
                <c:pt idx="54">
                  <c:v>0.79</c:v>
                </c:pt>
                <c:pt idx="55">
                  <c:v>0.8</c:v>
                </c:pt>
                <c:pt idx="56">
                  <c:v>0.81</c:v>
                </c:pt>
                <c:pt idx="57">
                  <c:v>0.82</c:v>
                </c:pt>
                <c:pt idx="58">
                  <c:v>0.83</c:v>
                </c:pt>
                <c:pt idx="59">
                  <c:v>0.84</c:v>
                </c:pt>
                <c:pt idx="60">
                  <c:v>0.85</c:v>
                </c:pt>
                <c:pt idx="61">
                  <c:v>0.86</c:v>
                </c:pt>
                <c:pt idx="62">
                  <c:v>0.87</c:v>
                </c:pt>
                <c:pt idx="63">
                  <c:v>0.88</c:v>
                </c:pt>
                <c:pt idx="64">
                  <c:v>0.89</c:v>
                </c:pt>
                <c:pt idx="65">
                  <c:v>0.9</c:v>
                </c:pt>
                <c:pt idx="66">
                  <c:v>0.91</c:v>
                </c:pt>
                <c:pt idx="67">
                  <c:v>0.92</c:v>
                </c:pt>
                <c:pt idx="68">
                  <c:v>0.93</c:v>
                </c:pt>
                <c:pt idx="69">
                  <c:v>0.94</c:v>
                </c:pt>
                <c:pt idx="70">
                  <c:v>0.95</c:v>
                </c:pt>
                <c:pt idx="71">
                  <c:v>0.96</c:v>
                </c:pt>
                <c:pt idx="72">
                  <c:v>0.97</c:v>
                </c:pt>
                <c:pt idx="73">
                  <c:v>0.98</c:v>
                </c:pt>
                <c:pt idx="74">
                  <c:v>0.99</c:v>
                </c:pt>
                <c:pt idx="75">
                  <c:v>1</c:v>
                </c:pt>
                <c:pt idx="76">
                  <c:v>1.01</c:v>
                </c:pt>
                <c:pt idx="77">
                  <c:v>1.02</c:v>
                </c:pt>
                <c:pt idx="78">
                  <c:v>1.03</c:v>
                </c:pt>
                <c:pt idx="79">
                  <c:v>1.04</c:v>
                </c:pt>
                <c:pt idx="80">
                  <c:v>1.05</c:v>
                </c:pt>
                <c:pt idx="81">
                  <c:v>1.06</c:v>
                </c:pt>
                <c:pt idx="82">
                  <c:v>1.07</c:v>
                </c:pt>
                <c:pt idx="83">
                  <c:v>1.08</c:v>
                </c:pt>
                <c:pt idx="84">
                  <c:v>1.0900000000000001</c:v>
                </c:pt>
                <c:pt idx="85">
                  <c:v>1.1000000000000001</c:v>
                </c:pt>
                <c:pt idx="86">
                  <c:v>1.1100000000000001</c:v>
                </c:pt>
                <c:pt idx="87">
                  <c:v>1.1200000000000001</c:v>
                </c:pt>
                <c:pt idx="88">
                  <c:v>1.1299999999999999</c:v>
                </c:pt>
                <c:pt idx="89">
                  <c:v>1.1399999999999999</c:v>
                </c:pt>
                <c:pt idx="90">
                  <c:v>1.1499999999999999</c:v>
                </c:pt>
                <c:pt idx="91">
                  <c:v>1.1599999999999999</c:v>
                </c:pt>
                <c:pt idx="92">
                  <c:v>1.17</c:v>
                </c:pt>
                <c:pt idx="93">
                  <c:v>1.18</c:v>
                </c:pt>
                <c:pt idx="94">
                  <c:v>1.19</c:v>
                </c:pt>
                <c:pt idx="95">
                  <c:v>1.2</c:v>
                </c:pt>
                <c:pt idx="96">
                  <c:v>1.21</c:v>
                </c:pt>
                <c:pt idx="97">
                  <c:v>1.22</c:v>
                </c:pt>
                <c:pt idx="98">
                  <c:v>1.23</c:v>
                </c:pt>
                <c:pt idx="99">
                  <c:v>1.24</c:v>
                </c:pt>
                <c:pt idx="100">
                  <c:v>1.25</c:v>
                </c:pt>
                <c:pt idx="101">
                  <c:v>1.26</c:v>
                </c:pt>
                <c:pt idx="102">
                  <c:v>1.27</c:v>
                </c:pt>
                <c:pt idx="103">
                  <c:v>1.28</c:v>
                </c:pt>
                <c:pt idx="104">
                  <c:v>1.29</c:v>
                </c:pt>
                <c:pt idx="105">
                  <c:v>1.3</c:v>
                </c:pt>
                <c:pt idx="106">
                  <c:v>1.31</c:v>
                </c:pt>
                <c:pt idx="107">
                  <c:v>1.32</c:v>
                </c:pt>
                <c:pt idx="108">
                  <c:v>1.33</c:v>
                </c:pt>
                <c:pt idx="109">
                  <c:v>1.34</c:v>
                </c:pt>
                <c:pt idx="110">
                  <c:v>1.35</c:v>
                </c:pt>
                <c:pt idx="111">
                  <c:v>1.36</c:v>
                </c:pt>
                <c:pt idx="112">
                  <c:v>1.37</c:v>
                </c:pt>
                <c:pt idx="113">
                  <c:v>1.38</c:v>
                </c:pt>
                <c:pt idx="114">
                  <c:v>1.39</c:v>
                </c:pt>
                <c:pt idx="115">
                  <c:v>1.4</c:v>
                </c:pt>
                <c:pt idx="116">
                  <c:v>1.41</c:v>
                </c:pt>
                <c:pt idx="117">
                  <c:v>1.42</c:v>
                </c:pt>
                <c:pt idx="118">
                  <c:v>1.43</c:v>
                </c:pt>
                <c:pt idx="119">
                  <c:v>1.44</c:v>
                </c:pt>
                <c:pt idx="120">
                  <c:v>1.45</c:v>
                </c:pt>
              </c:numCache>
            </c:numRef>
          </c:xVal>
          <c:yVal>
            <c:numRef>
              <c:f>'Wavelength thickness trapping'!$S$2:$S$122</c:f>
              <c:numCache>
                <c:formatCode>General</c:formatCode>
                <c:ptCount val="12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0.99999999999999623</c:v>
                </c:pt>
                <c:pt idx="23">
                  <c:v>0.99999999999968936</c:v>
                </c:pt>
                <c:pt idx="24">
                  <c:v>0.99999999998862876</c:v>
                </c:pt>
                <c:pt idx="25">
                  <c:v>0.99999999977156062</c:v>
                </c:pt>
                <c:pt idx="26">
                  <c:v>0.99999999624437919</c:v>
                </c:pt>
                <c:pt idx="27">
                  <c:v>0.99999997728337242</c:v>
                </c:pt>
                <c:pt idx="28">
                  <c:v>0.99999984807848874</c:v>
                </c:pt>
                <c:pt idx="29">
                  <c:v>0.99999924755147684</c:v>
                </c:pt>
                <c:pt idx="30">
                  <c:v>0.99999718409651561</c:v>
                </c:pt>
                <c:pt idx="31">
                  <c:v>0.99999046139555037</c:v>
                </c:pt>
                <c:pt idx="32">
                  <c:v>0.99997606019601049</c:v>
                </c:pt>
                <c:pt idx="33">
                  <c:v>0.99994229519193478</c:v>
                </c:pt>
                <c:pt idx="34">
                  <c:v>0.99987410423239809</c:v>
                </c:pt>
                <c:pt idx="35">
                  <c:v>0.99976358797208487</c:v>
                </c:pt>
                <c:pt idx="36">
                  <c:v>0.99949953662699897</c:v>
                </c:pt>
                <c:pt idx="37">
                  <c:v>0.99912387791613821</c:v>
                </c:pt>
                <c:pt idx="38">
                  <c:v>0.9985841771438082</c:v>
                </c:pt>
                <c:pt idx="39">
                  <c:v>0.9976659077670329</c:v>
                </c:pt>
                <c:pt idx="40">
                  <c:v>0.99622688821315597</c:v>
                </c:pt>
                <c:pt idx="41">
                  <c:v>0.99414246481272095</c:v>
                </c:pt>
                <c:pt idx="42">
                  <c:v>0.99160481822137658</c:v>
                </c:pt>
                <c:pt idx="43">
                  <c:v>0.98772361414059207</c:v>
                </c:pt>
                <c:pt idx="44">
                  <c:v>0.98309053339031738</c:v>
                </c:pt>
                <c:pt idx="45">
                  <c:v>0.97717649335205059</c:v>
                </c:pt>
                <c:pt idx="46">
                  <c:v>0.97156116668896597</c:v>
                </c:pt>
                <c:pt idx="47">
                  <c:v>0.96526485068596957</c:v>
                </c:pt>
                <c:pt idx="48">
                  <c:v>0.95404075361701679</c:v>
                </c:pt>
                <c:pt idx="49">
                  <c:v>0.94157431994586616</c:v>
                </c:pt>
                <c:pt idx="50">
                  <c:v>0.92719746458740004</c:v>
                </c:pt>
                <c:pt idx="51">
                  <c:v>0.90744983485402964</c:v>
                </c:pt>
                <c:pt idx="52">
                  <c:v>0.8891964134327196</c:v>
                </c:pt>
                <c:pt idx="53">
                  <c:v>0.87254791656939634</c:v>
                </c:pt>
                <c:pt idx="54">
                  <c:v>0.84370424783107301</c:v>
                </c:pt>
                <c:pt idx="55">
                  <c:v>0.81731830873556244</c:v>
                </c:pt>
                <c:pt idx="56">
                  <c:v>0.7877536214546409</c:v>
                </c:pt>
                <c:pt idx="57">
                  <c:v>0.75682952569962947</c:v>
                </c:pt>
                <c:pt idx="58">
                  <c:v>0.72582894765860884</c:v>
                </c:pt>
                <c:pt idx="59">
                  <c:v>0.69272498578461872</c:v>
                </c:pt>
                <c:pt idx="60">
                  <c:v>0.65630260091925052</c:v>
                </c:pt>
                <c:pt idx="61">
                  <c:v>0.61633895157312635</c:v>
                </c:pt>
                <c:pt idx="62">
                  <c:v>0.57768138911869338</c:v>
                </c:pt>
                <c:pt idx="63">
                  <c:v>0.53513394504237688</c:v>
                </c:pt>
                <c:pt idx="64">
                  <c:v>0.49641908738345331</c:v>
                </c:pt>
                <c:pt idx="65">
                  <c:v>0.45447477977997874</c:v>
                </c:pt>
                <c:pt idx="66">
                  <c:v>0.41842250019841343</c:v>
                </c:pt>
                <c:pt idx="67">
                  <c:v>0.38122158274156992</c:v>
                </c:pt>
                <c:pt idx="68">
                  <c:v>0.34162935339366463</c:v>
                </c:pt>
                <c:pt idx="69">
                  <c:v>0.30649874417830525</c:v>
                </c:pt>
                <c:pt idx="70">
                  <c:v>0.26801108820616504</c:v>
                </c:pt>
                <c:pt idx="71">
                  <c:v>0.23509530398581069</c:v>
                </c:pt>
                <c:pt idx="72">
                  <c:v>0.20228217413708427</c:v>
                </c:pt>
                <c:pt idx="73">
                  <c:v>0.1746921044915356</c:v>
                </c:pt>
                <c:pt idx="74">
                  <c:v>0.14615121406766374</c:v>
                </c:pt>
                <c:pt idx="75">
                  <c:v>0.12014754564927921</c:v>
                </c:pt>
                <c:pt idx="76">
                  <c:v>9.7151645381856833E-2</c:v>
                </c:pt>
                <c:pt idx="77">
                  <c:v>7.6698012310108532E-2</c:v>
                </c:pt>
                <c:pt idx="78">
                  <c:v>5.8611250894721523E-2</c:v>
                </c:pt>
                <c:pt idx="79">
                  <c:v>4.419395513645219E-2</c:v>
                </c:pt>
                <c:pt idx="80">
                  <c:v>3.2075079098024206E-2</c:v>
                </c:pt>
                <c:pt idx="81">
                  <c:v>2.1955427516103021E-2</c:v>
                </c:pt>
                <c:pt idx="82">
                  <c:v>1.5872606981492732E-2</c:v>
                </c:pt>
                <c:pt idx="83">
                  <c:v>1.2323419561950821E-2</c:v>
                </c:pt>
                <c:pt idx="84">
                  <c:v>9.3560634815151866E-3</c:v>
                </c:pt>
                <c:pt idx="85">
                  <c:v>6.9754829783300609E-3</c:v>
                </c:pt>
                <c:pt idx="86">
                  <c:v>5.3853632843078314E-3</c:v>
                </c:pt>
                <c:pt idx="87">
                  <c:v>3.9919316192311705E-3</c:v>
                </c:pt>
                <c:pt idx="88">
                  <c:v>2.9954199161701389E-3</c:v>
                </c:pt>
                <c:pt idx="89">
                  <c:v>1.9979943455908922E-3</c:v>
                </c:pt>
                <c:pt idx="90">
                  <c:v>1.3590847255444682E-3</c:v>
                </c:pt>
                <c:pt idx="91">
                  <c:v>8.3964417848658712E-4</c:v>
                </c:pt>
                <c:pt idx="92">
                  <c:v>4.3989803578059483E-4</c:v>
                </c:pt>
                <c:pt idx="93">
                  <c:v>1.2999171929639619E-4</c:v>
                </c:pt>
                <c:pt idx="94">
                  <c:v>7.1997431693171521E-5</c:v>
                </c:pt>
                <c:pt idx="95">
                  <c:v>4.399808436694741E-5</c:v>
                </c:pt>
                <c:pt idx="96">
                  <c:v>2.600062517632562E-5</c:v>
                </c:pt>
                <c:pt idx="97">
                  <c:v>1.6399803197786333E-5</c:v>
                </c:pt>
                <c:pt idx="98">
                  <c:v>9.400009701621137E-6</c:v>
                </c:pt>
                <c:pt idx="99">
                  <c:v>4.7999366881157357E-6</c:v>
                </c:pt>
                <c:pt idx="100">
                  <c:v>2.0000012284082658E-6</c:v>
                </c:pt>
                <c:pt idx="101">
                  <c:v>7.1999293715929724E-7</c:v>
                </c:pt>
                <c:pt idx="102">
                  <c:v>4.0000629675240873E-7</c:v>
                </c:pt>
                <c:pt idx="103">
                  <c:v>2.3999801501695117E-7</c:v>
                </c:pt>
                <c:pt idx="104">
                  <c:v>1.4199997788733043E-7</c:v>
                </c:pt>
                <c:pt idx="105">
                  <c:v>9.0000342289897617E-8</c:v>
                </c:pt>
                <c:pt idx="106">
                  <c:v>5.4000858673575181E-8</c:v>
                </c:pt>
                <c:pt idx="107">
                  <c:v>3.2000452621083753E-8</c:v>
                </c:pt>
                <c:pt idx="108">
                  <c:v>1.5999918723252904E-8</c:v>
                </c:pt>
                <c:pt idx="109">
                  <c:v>7.0000311103157742E-9</c:v>
                </c:pt>
                <c:pt idx="110">
                  <c:v>3.3999945081575333E-9</c:v>
                </c:pt>
                <c:pt idx="111">
                  <c:v>1.899924328974123E-9</c:v>
                </c:pt>
                <c:pt idx="112">
                  <c:v>1.2000058724481732E-9</c:v>
                </c:pt>
                <c:pt idx="113">
                  <c:v>7.5999229132150958E-10</c:v>
                </c:pt>
                <c:pt idx="114">
                  <c:v>4.6000148135050267E-10</c:v>
                </c:pt>
                <c:pt idx="115">
                  <c:v>2.7999669249823E-10</c:v>
                </c:pt>
                <c:pt idx="116">
                  <c:v>1.7000068019967784E-10</c:v>
                </c:pt>
                <c:pt idx="117">
                  <c:v>1.000000082740371E-10</c:v>
                </c:pt>
                <c:pt idx="118">
                  <c:v>5.0000115159321012E-11</c:v>
                </c:pt>
                <c:pt idx="119">
                  <c:v>3.5999203618075626E-11</c:v>
                </c:pt>
                <c:pt idx="120">
                  <c:v>2.3999136011809696E-11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410-4AC4-9A20-0D56ECBAC814}"/>
            </c:ext>
          </c:extLst>
        </c:ser>
        <c:ser>
          <c:idx val="7"/>
          <c:order val="7"/>
          <c:tx>
            <c:strRef>
              <c:f>'Wavelength thickness trapping'!$T$1</c:f>
              <c:strCache>
                <c:ptCount val="1"/>
                <c:pt idx="0">
                  <c:v>20 um x 2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'Wavelength thickness trapping'!$B$2:$B$122</c:f>
              <c:numCache>
                <c:formatCode>General</c:formatCode>
                <c:ptCount val="121"/>
                <c:pt idx="0">
                  <c:v>0.25</c:v>
                </c:pt>
                <c:pt idx="1">
                  <c:v>0.26</c:v>
                </c:pt>
                <c:pt idx="2">
                  <c:v>0.27</c:v>
                </c:pt>
                <c:pt idx="3">
                  <c:v>0.28000000000000003</c:v>
                </c:pt>
                <c:pt idx="4">
                  <c:v>0.28999999999999998</c:v>
                </c:pt>
                <c:pt idx="5">
                  <c:v>0.3</c:v>
                </c:pt>
                <c:pt idx="6">
                  <c:v>0.31</c:v>
                </c:pt>
                <c:pt idx="7">
                  <c:v>0.32</c:v>
                </c:pt>
                <c:pt idx="8">
                  <c:v>0.33</c:v>
                </c:pt>
                <c:pt idx="9">
                  <c:v>0.34</c:v>
                </c:pt>
                <c:pt idx="10">
                  <c:v>0.35</c:v>
                </c:pt>
                <c:pt idx="11">
                  <c:v>0.36</c:v>
                </c:pt>
                <c:pt idx="12">
                  <c:v>0.37</c:v>
                </c:pt>
                <c:pt idx="13">
                  <c:v>0.38</c:v>
                </c:pt>
                <c:pt idx="14">
                  <c:v>0.39</c:v>
                </c:pt>
                <c:pt idx="15">
                  <c:v>0.4</c:v>
                </c:pt>
                <c:pt idx="16">
                  <c:v>0.41</c:v>
                </c:pt>
                <c:pt idx="17">
                  <c:v>0.42</c:v>
                </c:pt>
                <c:pt idx="18">
                  <c:v>0.43</c:v>
                </c:pt>
                <c:pt idx="19">
                  <c:v>0.44</c:v>
                </c:pt>
                <c:pt idx="20">
                  <c:v>0.45</c:v>
                </c:pt>
                <c:pt idx="21">
                  <c:v>0.46</c:v>
                </c:pt>
                <c:pt idx="22">
                  <c:v>0.47</c:v>
                </c:pt>
                <c:pt idx="23">
                  <c:v>0.48</c:v>
                </c:pt>
                <c:pt idx="24">
                  <c:v>0.49</c:v>
                </c:pt>
                <c:pt idx="25">
                  <c:v>0.5</c:v>
                </c:pt>
                <c:pt idx="26">
                  <c:v>0.51</c:v>
                </c:pt>
                <c:pt idx="27">
                  <c:v>0.52</c:v>
                </c:pt>
                <c:pt idx="28">
                  <c:v>0.53</c:v>
                </c:pt>
                <c:pt idx="29">
                  <c:v>0.54</c:v>
                </c:pt>
                <c:pt idx="30">
                  <c:v>0.55000000000000004</c:v>
                </c:pt>
                <c:pt idx="31">
                  <c:v>0.56000000000000005</c:v>
                </c:pt>
                <c:pt idx="32">
                  <c:v>0.56999999999999995</c:v>
                </c:pt>
                <c:pt idx="33">
                  <c:v>0.57999999999999996</c:v>
                </c:pt>
                <c:pt idx="34">
                  <c:v>0.59</c:v>
                </c:pt>
                <c:pt idx="35">
                  <c:v>0.6</c:v>
                </c:pt>
                <c:pt idx="36">
                  <c:v>0.61</c:v>
                </c:pt>
                <c:pt idx="37">
                  <c:v>0.62</c:v>
                </c:pt>
                <c:pt idx="38">
                  <c:v>0.63</c:v>
                </c:pt>
                <c:pt idx="39">
                  <c:v>0.64</c:v>
                </c:pt>
                <c:pt idx="40">
                  <c:v>0.65</c:v>
                </c:pt>
                <c:pt idx="41">
                  <c:v>0.66</c:v>
                </c:pt>
                <c:pt idx="42">
                  <c:v>0.67</c:v>
                </c:pt>
                <c:pt idx="43">
                  <c:v>0.68</c:v>
                </c:pt>
                <c:pt idx="44">
                  <c:v>0.69</c:v>
                </c:pt>
                <c:pt idx="45">
                  <c:v>0.7</c:v>
                </c:pt>
                <c:pt idx="46">
                  <c:v>0.71</c:v>
                </c:pt>
                <c:pt idx="47">
                  <c:v>0.72</c:v>
                </c:pt>
                <c:pt idx="48">
                  <c:v>0.73</c:v>
                </c:pt>
                <c:pt idx="49">
                  <c:v>0.74</c:v>
                </c:pt>
                <c:pt idx="50">
                  <c:v>0.75</c:v>
                </c:pt>
                <c:pt idx="51">
                  <c:v>0.76</c:v>
                </c:pt>
                <c:pt idx="52">
                  <c:v>0.77</c:v>
                </c:pt>
                <c:pt idx="53">
                  <c:v>0.78</c:v>
                </c:pt>
                <c:pt idx="54">
                  <c:v>0.79</c:v>
                </c:pt>
                <c:pt idx="55">
                  <c:v>0.8</c:v>
                </c:pt>
                <c:pt idx="56">
                  <c:v>0.81</c:v>
                </c:pt>
                <c:pt idx="57">
                  <c:v>0.82</c:v>
                </c:pt>
                <c:pt idx="58">
                  <c:v>0.83</c:v>
                </c:pt>
                <c:pt idx="59">
                  <c:v>0.84</c:v>
                </c:pt>
                <c:pt idx="60">
                  <c:v>0.85</c:v>
                </c:pt>
                <c:pt idx="61">
                  <c:v>0.86</c:v>
                </c:pt>
                <c:pt idx="62">
                  <c:v>0.87</c:v>
                </c:pt>
                <c:pt idx="63">
                  <c:v>0.88</c:v>
                </c:pt>
                <c:pt idx="64">
                  <c:v>0.89</c:v>
                </c:pt>
                <c:pt idx="65">
                  <c:v>0.9</c:v>
                </c:pt>
                <c:pt idx="66">
                  <c:v>0.91</c:v>
                </c:pt>
                <c:pt idx="67">
                  <c:v>0.92</c:v>
                </c:pt>
                <c:pt idx="68">
                  <c:v>0.93</c:v>
                </c:pt>
                <c:pt idx="69">
                  <c:v>0.94</c:v>
                </c:pt>
                <c:pt idx="70">
                  <c:v>0.95</c:v>
                </c:pt>
                <c:pt idx="71">
                  <c:v>0.96</c:v>
                </c:pt>
                <c:pt idx="72">
                  <c:v>0.97</c:v>
                </c:pt>
                <c:pt idx="73">
                  <c:v>0.98</c:v>
                </c:pt>
                <c:pt idx="74">
                  <c:v>0.99</c:v>
                </c:pt>
                <c:pt idx="75">
                  <c:v>1</c:v>
                </c:pt>
                <c:pt idx="76">
                  <c:v>1.01</c:v>
                </c:pt>
                <c:pt idx="77">
                  <c:v>1.02</c:v>
                </c:pt>
                <c:pt idx="78">
                  <c:v>1.03</c:v>
                </c:pt>
                <c:pt idx="79">
                  <c:v>1.04</c:v>
                </c:pt>
                <c:pt idx="80">
                  <c:v>1.05</c:v>
                </c:pt>
                <c:pt idx="81">
                  <c:v>1.06</c:v>
                </c:pt>
                <c:pt idx="82">
                  <c:v>1.07</c:v>
                </c:pt>
                <c:pt idx="83">
                  <c:v>1.08</c:v>
                </c:pt>
                <c:pt idx="84">
                  <c:v>1.0900000000000001</c:v>
                </c:pt>
                <c:pt idx="85">
                  <c:v>1.1000000000000001</c:v>
                </c:pt>
                <c:pt idx="86">
                  <c:v>1.1100000000000001</c:v>
                </c:pt>
                <c:pt idx="87">
                  <c:v>1.1200000000000001</c:v>
                </c:pt>
                <c:pt idx="88">
                  <c:v>1.1299999999999999</c:v>
                </c:pt>
                <c:pt idx="89">
                  <c:v>1.1399999999999999</c:v>
                </c:pt>
                <c:pt idx="90">
                  <c:v>1.1499999999999999</c:v>
                </c:pt>
                <c:pt idx="91">
                  <c:v>1.1599999999999999</c:v>
                </c:pt>
                <c:pt idx="92">
                  <c:v>1.17</c:v>
                </c:pt>
                <c:pt idx="93">
                  <c:v>1.18</c:v>
                </c:pt>
                <c:pt idx="94">
                  <c:v>1.19</c:v>
                </c:pt>
                <c:pt idx="95">
                  <c:v>1.2</c:v>
                </c:pt>
                <c:pt idx="96">
                  <c:v>1.21</c:v>
                </c:pt>
                <c:pt idx="97">
                  <c:v>1.22</c:v>
                </c:pt>
                <c:pt idx="98">
                  <c:v>1.23</c:v>
                </c:pt>
                <c:pt idx="99">
                  <c:v>1.24</c:v>
                </c:pt>
                <c:pt idx="100">
                  <c:v>1.25</c:v>
                </c:pt>
                <c:pt idx="101">
                  <c:v>1.26</c:v>
                </c:pt>
                <c:pt idx="102">
                  <c:v>1.27</c:v>
                </c:pt>
                <c:pt idx="103">
                  <c:v>1.28</c:v>
                </c:pt>
                <c:pt idx="104">
                  <c:v>1.29</c:v>
                </c:pt>
                <c:pt idx="105">
                  <c:v>1.3</c:v>
                </c:pt>
                <c:pt idx="106">
                  <c:v>1.31</c:v>
                </c:pt>
                <c:pt idx="107">
                  <c:v>1.32</c:v>
                </c:pt>
                <c:pt idx="108">
                  <c:v>1.33</c:v>
                </c:pt>
                <c:pt idx="109">
                  <c:v>1.34</c:v>
                </c:pt>
                <c:pt idx="110">
                  <c:v>1.35</c:v>
                </c:pt>
                <c:pt idx="111">
                  <c:v>1.36</c:v>
                </c:pt>
                <c:pt idx="112">
                  <c:v>1.37</c:v>
                </c:pt>
                <c:pt idx="113">
                  <c:v>1.38</c:v>
                </c:pt>
                <c:pt idx="114">
                  <c:v>1.39</c:v>
                </c:pt>
                <c:pt idx="115">
                  <c:v>1.4</c:v>
                </c:pt>
                <c:pt idx="116">
                  <c:v>1.41</c:v>
                </c:pt>
                <c:pt idx="117">
                  <c:v>1.42</c:v>
                </c:pt>
                <c:pt idx="118">
                  <c:v>1.43</c:v>
                </c:pt>
                <c:pt idx="119">
                  <c:v>1.44</c:v>
                </c:pt>
                <c:pt idx="120">
                  <c:v>1.45</c:v>
                </c:pt>
              </c:numCache>
            </c:numRef>
          </c:xVal>
          <c:yVal>
            <c:numRef>
              <c:f>'Wavelength thickness trapping'!$T$2:$T$122</c:f>
              <c:numCache>
                <c:formatCode>General</c:formatCode>
                <c:ptCount val="12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0.99999999999999944</c:v>
                </c:pt>
                <c:pt idx="28">
                  <c:v>0.99999999999997691</c:v>
                </c:pt>
                <c:pt idx="29">
                  <c:v>0.99999999999943379</c:v>
                </c:pt>
                <c:pt idx="30">
                  <c:v>0.99999999999207068</c:v>
                </c:pt>
                <c:pt idx="31">
                  <c:v>0.999999999909015</c:v>
                </c:pt>
                <c:pt idx="32">
                  <c:v>0.99999999942688578</c:v>
                </c:pt>
                <c:pt idx="33">
                  <c:v>0.99999999667015516</c:v>
                </c:pt>
                <c:pt idx="34">
                  <c:v>0.99999998415025571</c:v>
                </c:pt>
                <c:pt idx="35">
                  <c:v>0.99999994410935311</c:v>
                </c:pt>
                <c:pt idx="36">
                  <c:v>0.99999974953641224</c:v>
                </c:pt>
                <c:pt idx="37">
                  <c:v>0.99999923241009414</c:v>
                </c:pt>
                <c:pt idx="38">
                  <c:v>0.99999799544563983</c:v>
                </c:pt>
                <c:pt idx="39">
                  <c:v>0.999994552013448</c:v>
                </c:pt>
                <c:pt idx="40">
                  <c:v>0.99998576362744396</c:v>
                </c:pt>
                <c:pt idx="41">
                  <c:v>0.99996568928152973</c:v>
                </c:pt>
                <c:pt idx="42">
                  <c:v>0.99992952092290388</c:v>
                </c:pt>
                <c:pt idx="43">
                  <c:v>0.99984929035023096</c:v>
                </c:pt>
                <c:pt idx="44">
                  <c:v>0.99971406993897605</c:v>
                </c:pt>
                <c:pt idx="45">
                  <c:v>0.99947908754429104</c:v>
                </c:pt>
                <c:pt idx="46">
                  <c:v>0.99919123275990718</c:v>
                </c:pt>
                <c:pt idx="47">
                  <c:v>0.99879346940213198</c:v>
                </c:pt>
                <c:pt idx="48">
                  <c:v>0.99788774767190824</c:v>
                </c:pt>
                <c:pt idx="49">
                  <c:v>0.99658643991021201</c:v>
                </c:pt>
                <c:pt idx="50">
                  <c:v>0.99469979083749716</c:v>
                </c:pt>
                <c:pt idx="51">
                  <c:v>0.99143446693145365</c:v>
                </c:pt>
                <c:pt idx="52">
                  <c:v>0.98772256520382717</c:v>
                </c:pt>
                <c:pt idx="53">
                  <c:v>0.98375596642919849</c:v>
                </c:pt>
                <c:pt idx="54">
                  <c:v>0.9755716378539494</c:v>
                </c:pt>
                <c:pt idx="55">
                  <c:v>0.9666273996767647</c:v>
                </c:pt>
                <c:pt idx="56">
                  <c:v>0.95495147479438014</c:v>
                </c:pt>
                <c:pt idx="57">
                  <c:v>0.94086812042853285</c:v>
                </c:pt>
                <c:pt idx="58">
                  <c:v>0.92483023405801412</c:v>
                </c:pt>
                <c:pt idx="59">
                  <c:v>0.90558206563893717</c:v>
                </c:pt>
                <c:pt idx="60">
                  <c:v>0.8818720978651281</c:v>
                </c:pt>
                <c:pt idx="61">
                  <c:v>0.85280419991999212</c:v>
                </c:pt>
                <c:pt idx="62">
                  <c:v>0.82164699090328353</c:v>
                </c:pt>
                <c:pt idx="63">
                  <c:v>0.78389955094813613</c:v>
                </c:pt>
                <c:pt idx="64">
                  <c:v>0.74640626444828595</c:v>
                </c:pt>
                <c:pt idx="65">
                  <c:v>0.70240223410389735</c:v>
                </c:pt>
                <c:pt idx="66">
                  <c:v>0.66176761172453558</c:v>
                </c:pt>
                <c:pt idx="67">
                  <c:v>0.61711327033515218</c:v>
                </c:pt>
                <c:pt idx="68">
                  <c:v>0.56654809168715592</c:v>
                </c:pt>
                <c:pt idx="69">
                  <c:v>0.51905600817373232</c:v>
                </c:pt>
                <c:pt idx="70">
                  <c:v>0.46419223301087731</c:v>
                </c:pt>
                <c:pt idx="71">
                  <c:v>0.41492080601544068</c:v>
                </c:pt>
                <c:pt idx="72">
                  <c:v>0.36364627030054286</c:v>
                </c:pt>
                <c:pt idx="73">
                  <c:v>0.31886687761138965</c:v>
                </c:pt>
                <c:pt idx="74">
                  <c:v>0.27094225076187539</c:v>
                </c:pt>
                <c:pt idx="75">
                  <c:v>0.22585965857301282</c:v>
                </c:pt>
                <c:pt idx="76">
                  <c:v>0.18486484856331165</c:v>
                </c:pt>
                <c:pt idx="77">
                  <c:v>0.14751343952789542</c:v>
                </c:pt>
                <c:pt idx="78">
                  <c:v>0.11378722305799893</c:v>
                </c:pt>
                <c:pt idx="79">
                  <c:v>8.6434804602301574E-2</c:v>
                </c:pt>
                <c:pt idx="80">
                  <c:v>6.312134749690379E-2</c:v>
                </c:pt>
                <c:pt idx="81">
                  <c:v>4.3428814234791169E-2</c:v>
                </c:pt>
                <c:pt idx="82">
                  <c:v>3.1493274310596564E-2</c:v>
                </c:pt>
                <c:pt idx="83">
                  <c:v>2.4494972454201847E-2</c:v>
                </c:pt>
                <c:pt idx="84">
                  <c:v>1.8624591039160143E-2</c:v>
                </c:pt>
                <c:pt idx="85">
                  <c:v>1.3902308593879087E-2</c:v>
                </c:pt>
                <c:pt idx="86">
                  <c:v>1.0741724430911703E-2</c:v>
                </c:pt>
                <c:pt idx="87">
                  <c:v>7.9679277204097732E-3</c:v>
                </c:pt>
                <c:pt idx="88">
                  <c:v>5.9818672918661164E-3</c:v>
                </c:pt>
                <c:pt idx="89">
                  <c:v>3.9919967097767906E-3</c:v>
                </c:pt>
                <c:pt idx="90">
                  <c:v>2.7163223397976832E-3</c:v>
                </c:pt>
                <c:pt idx="91">
                  <c:v>1.6785833546267837E-3</c:v>
                </c:pt>
                <c:pt idx="92">
                  <c:v>8.7960256127928016E-4</c:v>
                </c:pt>
                <c:pt idx="93">
                  <c:v>2.5996654074567083E-4</c:v>
                </c:pt>
                <c:pt idx="94">
                  <c:v>1.4398967975604027E-4</c:v>
                </c:pt>
                <c:pt idx="95">
                  <c:v>8.7994232902510738E-5</c:v>
                </c:pt>
                <c:pt idx="96">
                  <c:v>5.2000574320087978E-5</c:v>
                </c:pt>
                <c:pt idx="97">
                  <c:v>3.279933744204655E-5</c:v>
                </c:pt>
                <c:pt idx="98">
                  <c:v>1.8799931043034235E-5</c:v>
                </c:pt>
                <c:pt idx="99">
                  <c:v>9.5998503368832644E-6</c:v>
                </c:pt>
                <c:pt idx="100">
                  <c:v>3.9999984567939961E-6</c:v>
                </c:pt>
                <c:pt idx="101">
                  <c:v>1.4399853559554643E-6</c:v>
                </c:pt>
                <c:pt idx="102">
                  <c:v>8.0001243341065731E-7</c:v>
                </c:pt>
                <c:pt idx="103">
                  <c:v>4.7999597241332737E-7</c:v>
                </c:pt>
                <c:pt idx="104">
                  <c:v>2.8399993556860181E-7</c:v>
                </c:pt>
                <c:pt idx="105">
                  <c:v>1.8000067647516715E-7</c:v>
                </c:pt>
                <c:pt idx="106">
                  <c:v>1.0800171434954819E-7</c:v>
                </c:pt>
                <c:pt idx="107">
                  <c:v>6.4000904242966783E-8</c:v>
                </c:pt>
                <c:pt idx="108">
                  <c:v>3.19998371134389E-8</c:v>
                </c:pt>
                <c:pt idx="109">
                  <c:v>1.4000062109609246E-8</c:v>
                </c:pt>
                <c:pt idx="110">
                  <c:v>6.7999889052927642E-9</c:v>
                </c:pt>
                <c:pt idx="111">
                  <c:v>3.799848657948246E-9</c:v>
                </c:pt>
                <c:pt idx="112">
                  <c:v>2.400011633874044E-9</c:v>
                </c:pt>
                <c:pt idx="113">
                  <c:v>1.5199844716207167E-9</c:v>
                </c:pt>
                <c:pt idx="114">
                  <c:v>9.2000296270100534E-10</c:v>
                </c:pt>
                <c:pt idx="115">
                  <c:v>5.5999338499646001E-10</c:v>
                </c:pt>
                <c:pt idx="116">
                  <c:v>3.4000147142165815E-10</c:v>
                </c:pt>
                <c:pt idx="117">
                  <c:v>2.000000165480742E-10</c:v>
                </c:pt>
                <c:pt idx="118">
                  <c:v>1.0000023031864202E-10</c:v>
                </c:pt>
                <c:pt idx="119">
                  <c:v>7.1998296213848789E-11</c:v>
                </c:pt>
                <c:pt idx="120">
                  <c:v>4.7998383045921855E-11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410-4AC4-9A20-0D56ECBAC814}"/>
            </c:ext>
          </c:extLst>
        </c:ser>
        <c:ser>
          <c:idx val="8"/>
          <c:order val="8"/>
          <c:tx>
            <c:strRef>
              <c:f>'Wavelength thickness trapping'!$U$1</c:f>
              <c:strCache>
                <c:ptCount val="1"/>
                <c:pt idx="0">
                  <c:v>20 um 4n2</c:v>
                </c:pt>
              </c:strCache>
            </c:strRef>
          </c:tx>
          <c:spPr>
            <a:ln w="190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'Wavelength thickness trapping'!$B$2:$B$122</c:f>
              <c:numCache>
                <c:formatCode>General</c:formatCode>
                <c:ptCount val="121"/>
                <c:pt idx="0">
                  <c:v>0.25</c:v>
                </c:pt>
                <c:pt idx="1">
                  <c:v>0.26</c:v>
                </c:pt>
                <c:pt idx="2">
                  <c:v>0.27</c:v>
                </c:pt>
                <c:pt idx="3">
                  <c:v>0.28000000000000003</c:v>
                </c:pt>
                <c:pt idx="4">
                  <c:v>0.28999999999999998</c:v>
                </c:pt>
                <c:pt idx="5">
                  <c:v>0.3</c:v>
                </c:pt>
                <c:pt idx="6">
                  <c:v>0.31</c:v>
                </c:pt>
                <c:pt idx="7">
                  <c:v>0.32</c:v>
                </c:pt>
                <c:pt idx="8">
                  <c:v>0.33</c:v>
                </c:pt>
                <c:pt idx="9">
                  <c:v>0.34</c:v>
                </c:pt>
                <c:pt idx="10">
                  <c:v>0.35</c:v>
                </c:pt>
                <c:pt idx="11">
                  <c:v>0.36</c:v>
                </c:pt>
                <c:pt idx="12">
                  <c:v>0.37</c:v>
                </c:pt>
                <c:pt idx="13">
                  <c:v>0.38</c:v>
                </c:pt>
                <c:pt idx="14">
                  <c:v>0.39</c:v>
                </c:pt>
                <c:pt idx="15">
                  <c:v>0.4</c:v>
                </c:pt>
                <c:pt idx="16">
                  <c:v>0.41</c:v>
                </c:pt>
                <c:pt idx="17">
                  <c:v>0.42</c:v>
                </c:pt>
                <c:pt idx="18">
                  <c:v>0.43</c:v>
                </c:pt>
                <c:pt idx="19">
                  <c:v>0.44</c:v>
                </c:pt>
                <c:pt idx="20">
                  <c:v>0.45</c:v>
                </c:pt>
                <c:pt idx="21">
                  <c:v>0.46</c:v>
                </c:pt>
                <c:pt idx="22">
                  <c:v>0.47</c:v>
                </c:pt>
                <c:pt idx="23">
                  <c:v>0.48</c:v>
                </c:pt>
                <c:pt idx="24">
                  <c:v>0.49</c:v>
                </c:pt>
                <c:pt idx="25">
                  <c:v>0.5</c:v>
                </c:pt>
                <c:pt idx="26">
                  <c:v>0.51</c:v>
                </c:pt>
                <c:pt idx="27">
                  <c:v>0.52</c:v>
                </c:pt>
                <c:pt idx="28">
                  <c:v>0.53</c:v>
                </c:pt>
                <c:pt idx="29">
                  <c:v>0.54</c:v>
                </c:pt>
                <c:pt idx="30">
                  <c:v>0.55000000000000004</c:v>
                </c:pt>
                <c:pt idx="31">
                  <c:v>0.56000000000000005</c:v>
                </c:pt>
                <c:pt idx="32">
                  <c:v>0.56999999999999995</c:v>
                </c:pt>
                <c:pt idx="33">
                  <c:v>0.57999999999999996</c:v>
                </c:pt>
                <c:pt idx="34">
                  <c:v>0.59</c:v>
                </c:pt>
                <c:pt idx="35">
                  <c:v>0.6</c:v>
                </c:pt>
                <c:pt idx="36">
                  <c:v>0.61</c:v>
                </c:pt>
                <c:pt idx="37">
                  <c:v>0.62</c:v>
                </c:pt>
                <c:pt idx="38">
                  <c:v>0.63</c:v>
                </c:pt>
                <c:pt idx="39">
                  <c:v>0.64</c:v>
                </c:pt>
                <c:pt idx="40">
                  <c:v>0.65</c:v>
                </c:pt>
                <c:pt idx="41">
                  <c:v>0.66</c:v>
                </c:pt>
                <c:pt idx="42">
                  <c:v>0.67</c:v>
                </c:pt>
                <c:pt idx="43">
                  <c:v>0.68</c:v>
                </c:pt>
                <c:pt idx="44">
                  <c:v>0.69</c:v>
                </c:pt>
                <c:pt idx="45">
                  <c:v>0.7</c:v>
                </c:pt>
                <c:pt idx="46">
                  <c:v>0.71</c:v>
                </c:pt>
                <c:pt idx="47">
                  <c:v>0.72</c:v>
                </c:pt>
                <c:pt idx="48">
                  <c:v>0.73</c:v>
                </c:pt>
                <c:pt idx="49">
                  <c:v>0.74</c:v>
                </c:pt>
                <c:pt idx="50">
                  <c:v>0.75</c:v>
                </c:pt>
                <c:pt idx="51">
                  <c:v>0.76</c:v>
                </c:pt>
                <c:pt idx="52">
                  <c:v>0.77</c:v>
                </c:pt>
                <c:pt idx="53">
                  <c:v>0.78</c:v>
                </c:pt>
                <c:pt idx="54">
                  <c:v>0.79</c:v>
                </c:pt>
                <c:pt idx="55">
                  <c:v>0.8</c:v>
                </c:pt>
                <c:pt idx="56">
                  <c:v>0.81</c:v>
                </c:pt>
                <c:pt idx="57">
                  <c:v>0.82</c:v>
                </c:pt>
                <c:pt idx="58">
                  <c:v>0.83</c:v>
                </c:pt>
                <c:pt idx="59">
                  <c:v>0.84</c:v>
                </c:pt>
                <c:pt idx="60">
                  <c:v>0.85</c:v>
                </c:pt>
                <c:pt idx="61">
                  <c:v>0.86</c:v>
                </c:pt>
                <c:pt idx="62">
                  <c:v>0.87</c:v>
                </c:pt>
                <c:pt idx="63">
                  <c:v>0.88</c:v>
                </c:pt>
                <c:pt idx="64">
                  <c:v>0.89</c:v>
                </c:pt>
                <c:pt idx="65">
                  <c:v>0.9</c:v>
                </c:pt>
                <c:pt idx="66">
                  <c:v>0.91</c:v>
                </c:pt>
                <c:pt idx="67">
                  <c:v>0.92</c:v>
                </c:pt>
                <c:pt idx="68">
                  <c:v>0.93</c:v>
                </c:pt>
                <c:pt idx="69">
                  <c:v>0.94</c:v>
                </c:pt>
                <c:pt idx="70">
                  <c:v>0.95</c:v>
                </c:pt>
                <c:pt idx="71">
                  <c:v>0.96</c:v>
                </c:pt>
                <c:pt idx="72">
                  <c:v>0.97</c:v>
                </c:pt>
                <c:pt idx="73">
                  <c:v>0.98</c:v>
                </c:pt>
                <c:pt idx="74">
                  <c:v>0.99</c:v>
                </c:pt>
                <c:pt idx="75">
                  <c:v>1</c:v>
                </c:pt>
                <c:pt idx="76">
                  <c:v>1.01</c:v>
                </c:pt>
                <c:pt idx="77">
                  <c:v>1.02</c:v>
                </c:pt>
                <c:pt idx="78">
                  <c:v>1.03</c:v>
                </c:pt>
                <c:pt idx="79">
                  <c:v>1.04</c:v>
                </c:pt>
                <c:pt idx="80">
                  <c:v>1.05</c:v>
                </c:pt>
                <c:pt idx="81">
                  <c:v>1.06</c:v>
                </c:pt>
                <c:pt idx="82">
                  <c:v>1.07</c:v>
                </c:pt>
                <c:pt idx="83">
                  <c:v>1.08</c:v>
                </c:pt>
                <c:pt idx="84">
                  <c:v>1.0900000000000001</c:v>
                </c:pt>
                <c:pt idx="85">
                  <c:v>1.1000000000000001</c:v>
                </c:pt>
                <c:pt idx="86">
                  <c:v>1.1100000000000001</c:v>
                </c:pt>
                <c:pt idx="87">
                  <c:v>1.1200000000000001</c:v>
                </c:pt>
                <c:pt idx="88">
                  <c:v>1.1299999999999999</c:v>
                </c:pt>
                <c:pt idx="89">
                  <c:v>1.1399999999999999</c:v>
                </c:pt>
                <c:pt idx="90">
                  <c:v>1.1499999999999999</c:v>
                </c:pt>
                <c:pt idx="91">
                  <c:v>1.1599999999999999</c:v>
                </c:pt>
                <c:pt idx="92">
                  <c:v>1.17</c:v>
                </c:pt>
                <c:pt idx="93">
                  <c:v>1.18</c:v>
                </c:pt>
                <c:pt idx="94">
                  <c:v>1.19</c:v>
                </c:pt>
                <c:pt idx="95">
                  <c:v>1.2</c:v>
                </c:pt>
                <c:pt idx="96">
                  <c:v>1.21</c:v>
                </c:pt>
                <c:pt idx="97">
                  <c:v>1.22</c:v>
                </c:pt>
                <c:pt idx="98">
                  <c:v>1.23</c:v>
                </c:pt>
                <c:pt idx="99">
                  <c:v>1.24</c:v>
                </c:pt>
                <c:pt idx="100">
                  <c:v>1.25</c:v>
                </c:pt>
                <c:pt idx="101">
                  <c:v>1.26</c:v>
                </c:pt>
                <c:pt idx="102">
                  <c:v>1.27</c:v>
                </c:pt>
                <c:pt idx="103">
                  <c:v>1.28</c:v>
                </c:pt>
                <c:pt idx="104">
                  <c:v>1.29</c:v>
                </c:pt>
                <c:pt idx="105">
                  <c:v>1.3</c:v>
                </c:pt>
                <c:pt idx="106">
                  <c:v>1.31</c:v>
                </c:pt>
                <c:pt idx="107">
                  <c:v>1.32</c:v>
                </c:pt>
                <c:pt idx="108">
                  <c:v>1.33</c:v>
                </c:pt>
                <c:pt idx="109">
                  <c:v>1.34</c:v>
                </c:pt>
                <c:pt idx="110">
                  <c:v>1.35</c:v>
                </c:pt>
                <c:pt idx="111">
                  <c:v>1.36</c:v>
                </c:pt>
                <c:pt idx="112">
                  <c:v>1.37</c:v>
                </c:pt>
                <c:pt idx="113">
                  <c:v>1.38</c:v>
                </c:pt>
                <c:pt idx="114">
                  <c:v>1.39</c:v>
                </c:pt>
                <c:pt idx="115">
                  <c:v>1.4</c:v>
                </c:pt>
                <c:pt idx="116">
                  <c:v>1.41</c:v>
                </c:pt>
                <c:pt idx="117">
                  <c:v>1.42</c:v>
                </c:pt>
                <c:pt idx="118">
                  <c:v>1.43</c:v>
                </c:pt>
                <c:pt idx="119">
                  <c:v>1.44</c:v>
                </c:pt>
                <c:pt idx="120">
                  <c:v>1.45</c:v>
                </c:pt>
              </c:numCache>
            </c:numRef>
          </c:xVal>
          <c:yVal>
            <c:numRef>
              <c:f>'Wavelength thickness trapping'!$U$2:$U$122</c:f>
              <c:numCache>
                <c:formatCode>General</c:formatCode>
                <c:ptCount val="12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0.99999999999999978</c:v>
                </c:pt>
                <c:pt idx="65">
                  <c:v>0.99999999999998224</c:v>
                </c:pt>
                <c:pt idx="66">
                  <c:v>0.99999999999945532</c:v>
                </c:pt>
                <c:pt idx="67">
                  <c:v>0.9999999999852377</c:v>
                </c:pt>
                <c:pt idx="68">
                  <c:v>0.99999999961139474</c:v>
                </c:pt>
                <c:pt idx="69">
                  <c:v>0.99999999393594907</c:v>
                </c:pt>
                <c:pt idx="70">
                  <c:v>0.99999989743718398</c:v>
                </c:pt>
                <c:pt idx="71">
                  <c:v>0.99999897740755916</c:v>
                </c:pt>
                <c:pt idx="72">
                  <c:v>0.99999088390850854</c:v>
                </c:pt>
                <c:pt idx="73">
                  <c:v>0.99994658576788265</c:v>
                </c:pt>
                <c:pt idx="74">
                  <c:v>0.99968952731629657</c:v>
                </c:pt>
                <c:pt idx="75">
                  <c:v>0.99854500941851143</c:v>
                </c:pt>
                <c:pt idx="76">
                  <c:v>0.99450717976472391</c:v>
                </c:pt>
                <c:pt idx="77">
                  <c:v>0.98269447706691526</c:v>
                </c:pt>
                <c:pt idx="78">
                  <c:v>0.9533619012130069</c:v>
                </c:pt>
                <c:pt idx="79">
                  <c:v>0.89874501770649728</c:v>
                </c:pt>
                <c:pt idx="80">
                  <c:v>0.80775101715768272</c:v>
                </c:pt>
                <c:pt idx="81">
                  <c:v>0.67404501791172433</c:v>
                </c:pt>
                <c:pt idx="82">
                  <c:v>0.55360731852808076</c:v>
                </c:pt>
                <c:pt idx="83">
                  <c:v>0.46421755617078819</c:v>
                </c:pt>
                <c:pt idx="84">
                  <c:v>0.37657417537377325</c:v>
                </c:pt>
                <c:pt idx="85">
                  <c:v>0.29621167862251385</c:v>
                </c:pt>
                <c:pt idx="86">
                  <c:v>0.2371381920385347</c:v>
                </c:pt>
                <c:pt idx="87">
                  <c:v>0.18140181574052072</c:v>
                </c:pt>
                <c:pt idx="88">
                  <c:v>0.13924938266016629</c:v>
                </c:pt>
                <c:pt idx="89">
                  <c:v>9.4981453974406604E-2</c:v>
                </c:pt>
                <c:pt idx="90">
                  <c:v>6.5541209073425089E-2</c:v>
                </c:pt>
                <c:pt idx="91">
                  <c:v>4.0958603546569439E-2</c:v>
                </c:pt>
                <c:pt idx="92">
                  <c:v>2.1643594097785379E-2</c:v>
                </c:pt>
                <c:pt idx="93">
                  <c:v>6.4368619851626896E-3</c:v>
                </c:pt>
                <c:pt idx="94">
                  <c:v>3.5661188053682791E-3</c:v>
                </c:pt>
                <c:pt idx="95">
                  <c:v>2.1782875118614431E-3</c:v>
                </c:pt>
                <c:pt idx="96">
                  <c:v>1.2863573116536076E-3</c:v>
                </c:pt>
                <c:pt idx="97">
                  <c:v>8.1109316075655968E-4</c:v>
                </c:pt>
                <c:pt idx="98">
                  <c:v>4.6445123201543925E-4</c:v>
                </c:pt>
                <c:pt idx="99">
                  <c:v>2.3691981816553742E-4</c:v>
                </c:pt>
                <c:pt idx="100">
                  <c:v>9.8612264678554773E-5</c:v>
                </c:pt>
                <c:pt idx="101">
                  <c:v>3.5460709438273064E-5</c:v>
                </c:pt>
                <c:pt idx="102">
                  <c:v>1.9689822443047511E-5</c:v>
                </c:pt>
                <c:pt idx="103">
                  <c:v>1.1800188753574581E-5</c:v>
                </c:pt>
                <c:pt idx="104">
                  <c:v>6.9778692620703353E-6</c:v>
                </c:pt>
                <c:pt idx="105">
                  <c:v>4.4175704823068429E-6</c:v>
                </c:pt>
                <c:pt idx="106">
                  <c:v>2.6490635485210134E-6</c:v>
                </c:pt>
                <c:pt idx="107">
                  <c:v>1.5680209759505459E-6</c:v>
                </c:pt>
                <c:pt idx="108">
                  <c:v>7.8354778032529993E-7</c:v>
                </c:pt>
                <c:pt idx="109">
                  <c:v>3.42413714937706E-7</c:v>
                </c:pt>
                <c:pt idx="110">
                  <c:v>1.6621913334624594E-7</c:v>
                </c:pt>
                <c:pt idx="111">
                  <c:v>9.2830489739625932E-8</c:v>
                </c:pt>
                <c:pt idx="112">
                  <c:v>5.8598856322866766E-8</c:v>
                </c:pt>
                <c:pt idx="113">
                  <c:v>3.7069575409276467E-8</c:v>
                </c:pt>
                <c:pt idx="114">
                  <c:v>2.2424301415746584E-8</c:v>
                </c:pt>
                <c:pt idx="115">
                  <c:v>1.3641550555831827E-8</c:v>
                </c:pt>
                <c:pt idx="116">
                  <c:v>8.2777570353798069E-9</c:v>
                </c:pt>
                <c:pt idx="117">
                  <c:v>4.8664571261625156E-9</c:v>
                </c:pt>
                <c:pt idx="118">
                  <c:v>2.4318383973209734E-9</c:v>
                </c:pt>
                <c:pt idx="119">
                  <c:v>1.7498754667499838E-9</c:v>
                </c:pt>
                <c:pt idx="120">
                  <c:v>1.165901153399318E-9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3410-4AC4-9A20-0D56ECBAC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1232120"/>
        <c:axId val="557033416"/>
      </c:scatterChart>
      <c:valAx>
        <c:axId val="551232120"/>
        <c:scaling>
          <c:orientation val="minMax"/>
          <c:max val="1.25"/>
          <c:min val="0.3500000000000000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57033416"/>
        <c:crosses val="autoZero"/>
        <c:crossBetween val="midCat"/>
      </c:valAx>
      <c:valAx>
        <c:axId val="5570334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51232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87016471519552"/>
          <c:y val="0.82457813294692484"/>
          <c:w val="0.33911903162908102"/>
          <c:h val="0.159260247463664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578643</xdr:colOff>
      <xdr:row>8</xdr:row>
      <xdr:rowOff>69056</xdr:rowOff>
    </xdr:from>
    <xdr:to>
      <xdr:col>12</xdr:col>
      <xdr:colOff>435768</xdr:colOff>
      <xdr:row>23</xdr:row>
      <xdr:rowOff>97631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5045604-D2D3-4860-A0BC-811A4D84CB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257176</xdr:colOff>
      <xdr:row>2</xdr:row>
      <xdr:rowOff>42864</xdr:rowOff>
    </xdr:from>
    <xdr:to>
      <xdr:col>14</xdr:col>
      <xdr:colOff>219076</xdr:colOff>
      <xdr:row>28</xdr:row>
      <xdr:rowOff>52388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iveR/Documents/Twente/Students/Zeynep/nkdata/nk%20SiO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ractiveIndexINFO (1)"/>
    </sheetNames>
    <sheetDataSet>
      <sheetData sheetId="0">
        <row r="2">
          <cell r="B2" t="str">
            <v>n</v>
          </cell>
          <cell r="C2" t="str">
            <v>k</v>
          </cell>
        </row>
        <row r="3">
          <cell r="A3">
            <v>2.9971399999999999E-2</v>
          </cell>
          <cell r="B3">
            <v>0.90264100000000003</v>
          </cell>
          <cell r="C3">
            <v>9.0808E-2</v>
          </cell>
        </row>
        <row r="4">
          <cell r="A4">
            <v>3.0271099999999999E-2</v>
          </cell>
          <cell r="B4">
            <v>0.90136000000000005</v>
          </cell>
          <cell r="C4">
            <v>9.2924000000000007E-2</v>
          </cell>
        </row>
        <row r="5">
          <cell r="A5">
            <v>3.0573800000000002E-2</v>
          </cell>
          <cell r="B5">
            <v>0.90007000000000004</v>
          </cell>
          <cell r="C5">
            <v>9.5088000000000006E-2</v>
          </cell>
        </row>
        <row r="6">
          <cell r="A6">
            <v>3.0879500000000001E-2</v>
          </cell>
          <cell r="B6">
            <v>0.89877600000000002</v>
          </cell>
          <cell r="C6">
            <v>9.7307000000000005E-2</v>
          </cell>
        </row>
        <row r="7">
          <cell r="A7">
            <v>3.1188199999999999E-2</v>
          </cell>
          <cell r="B7">
            <v>0.89748000000000006</v>
          </cell>
          <cell r="C7">
            <v>9.9571000000000007E-2</v>
          </cell>
        </row>
        <row r="8">
          <cell r="A8">
            <v>3.1500100000000003E-2</v>
          </cell>
          <cell r="B8">
            <v>0.89618100000000001</v>
          </cell>
          <cell r="C8">
            <v>0.101885</v>
          </cell>
        </row>
        <row r="9">
          <cell r="A9">
            <v>3.1815099999999999E-2</v>
          </cell>
          <cell r="B9">
            <v>0.89487899999999998</v>
          </cell>
          <cell r="C9">
            <v>0.104244</v>
          </cell>
        </row>
        <row r="10">
          <cell r="A10">
            <v>3.2133200000000001E-2</v>
          </cell>
          <cell r="B10">
            <v>0.89357399999999998</v>
          </cell>
          <cell r="C10">
            <v>0.106656</v>
          </cell>
        </row>
        <row r="11">
          <cell r="A11">
            <v>3.2454499999999997E-2</v>
          </cell>
          <cell r="B11">
            <v>0.89227199999999995</v>
          </cell>
          <cell r="C11">
            <v>0.109126</v>
          </cell>
        </row>
        <row r="12">
          <cell r="A12">
            <v>3.2779000000000003E-2</v>
          </cell>
          <cell r="B12">
            <v>0.89097800000000005</v>
          </cell>
          <cell r="C12">
            <v>0.111647</v>
          </cell>
        </row>
        <row r="13">
          <cell r="A13">
            <v>3.3106700000000003E-2</v>
          </cell>
          <cell r="B13">
            <v>0.88970199999999999</v>
          </cell>
          <cell r="C13">
            <v>0.114236</v>
          </cell>
        </row>
        <row r="14">
          <cell r="A14">
            <v>3.3437799999999997E-2</v>
          </cell>
          <cell r="B14">
            <v>0.88846499999999995</v>
          </cell>
          <cell r="C14">
            <v>0.116878</v>
          </cell>
        </row>
        <row r="15">
          <cell r="A15">
            <v>3.3772099999999999E-2</v>
          </cell>
          <cell r="B15">
            <v>0.887297</v>
          </cell>
          <cell r="C15">
            <v>0.11956700000000001</v>
          </cell>
        </row>
        <row r="16">
          <cell r="A16">
            <v>3.4109800000000003E-2</v>
          </cell>
          <cell r="B16">
            <v>0.88621399999999995</v>
          </cell>
          <cell r="C16">
            <v>0.122209</v>
          </cell>
        </row>
        <row r="17">
          <cell r="A17">
            <v>3.44509E-2</v>
          </cell>
          <cell r="B17">
            <v>0.88517400000000002</v>
          </cell>
          <cell r="C17">
            <v>0.124693</v>
          </cell>
        </row>
        <row r="18">
          <cell r="A18">
            <v>3.4795399999999997E-2</v>
          </cell>
          <cell r="B18">
            <v>0.88398200000000005</v>
          </cell>
          <cell r="C18">
            <v>0.12680900000000001</v>
          </cell>
        </row>
        <row r="19">
          <cell r="A19">
            <v>3.5143300000000002E-2</v>
          </cell>
          <cell r="B19">
            <v>0.88251100000000005</v>
          </cell>
          <cell r="C19">
            <v>0.12895499999999999</v>
          </cell>
        </row>
        <row r="20">
          <cell r="A20">
            <v>3.5494699999999997E-2</v>
          </cell>
          <cell r="B20">
            <v>0.88078500000000004</v>
          </cell>
          <cell r="C20">
            <v>0.13114300000000001</v>
          </cell>
        </row>
        <row r="21">
          <cell r="A21">
            <v>3.5849600000000002E-2</v>
          </cell>
          <cell r="B21">
            <v>0.87867799999999996</v>
          </cell>
          <cell r="C21">
            <v>0.13336500000000001</v>
          </cell>
        </row>
        <row r="22">
          <cell r="A22">
            <v>3.6207999999999997E-2</v>
          </cell>
          <cell r="B22">
            <v>0.87648099999999995</v>
          </cell>
          <cell r="C22">
            <v>0.13655300000000001</v>
          </cell>
        </row>
        <row r="23">
          <cell r="A23">
            <v>3.6570100000000001E-2</v>
          </cell>
          <cell r="B23">
            <v>0.874556</v>
          </cell>
          <cell r="C23">
            <v>0.1399</v>
          </cell>
        </row>
        <row r="24">
          <cell r="A24">
            <v>3.6935799999999998E-2</v>
          </cell>
          <cell r="B24">
            <v>0.87278699999999998</v>
          </cell>
          <cell r="C24">
            <v>0.14321300000000001</v>
          </cell>
        </row>
        <row r="25">
          <cell r="A25">
            <v>3.7305100000000001E-2</v>
          </cell>
          <cell r="B25">
            <v>0.87107400000000001</v>
          </cell>
          <cell r="C25">
            <v>0.14649400000000001</v>
          </cell>
        </row>
        <row r="26">
          <cell r="A26">
            <v>3.7678099999999999E-2</v>
          </cell>
          <cell r="B26">
            <v>0.869363</v>
          </cell>
          <cell r="C26">
            <v>0.14974199999999999</v>
          </cell>
        </row>
        <row r="27">
          <cell r="A27">
            <v>3.80548E-2</v>
          </cell>
          <cell r="B27">
            <v>0.86760999999999999</v>
          </cell>
          <cell r="C27">
            <v>0.15295800000000001</v>
          </cell>
        </row>
        <row r="28">
          <cell r="A28">
            <v>3.8435400000000002E-2</v>
          </cell>
          <cell r="B28">
            <v>0.86577599999999999</v>
          </cell>
          <cell r="C28">
            <v>0.156142</v>
          </cell>
        </row>
        <row r="29">
          <cell r="A29">
            <v>3.8819699999999999E-2</v>
          </cell>
          <cell r="B29">
            <v>0.86381600000000003</v>
          </cell>
          <cell r="C29">
            <v>0.15929499999999999</v>
          </cell>
        </row>
        <row r="30">
          <cell r="A30">
            <v>3.9207800000000001E-2</v>
          </cell>
          <cell r="B30">
            <v>0.861676</v>
          </cell>
          <cell r="C30">
            <v>0.162416</v>
          </cell>
        </row>
        <row r="31">
          <cell r="A31">
            <v>3.95999E-2</v>
          </cell>
          <cell r="B31">
            <v>0.85928199999999999</v>
          </cell>
          <cell r="C31">
            <v>0.16550699999999999</v>
          </cell>
        </row>
        <row r="32">
          <cell r="A32">
            <v>3.9995799999999998E-2</v>
          </cell>
          <cell r="B32">
            <v>0.85651500000000003</v>
          </cell>
          <cell r="C32">
            <v>0.16856699999999999</v>
          </cell>
        </row>
        <row r="33">
          <cell r="A33">
            <v>4.0395800000000003E-2</v>
          </cell>
          <cell r="B33">
            <v>0.85313799999999995</v>
          </cell>
          <cell r="C33">
            <v>0.171596</v>
          </cell>
        </row>
        <row r="34">
          <cell r="A34">
            <v>4.0799700000000001E-2</v>
          </cell>
          <cell r="B34">
            <v>0.84889000000000003</v>
          </cell>
          <cell r="C34">
            <v>0.175068</v>
          </cell>
        </row>
        <row r="35">
          <cell r="A35">
            <v>4.1207599999999997E-2</v>
          </cell>
          <cell r="B35">
            <v>0.84412299999999996</v>
          </cell>
          <cell r="C35">
            <v>0.180254</v>
          </cell>
        </row>
        <row r="36">
          <cell r="A36">
            <v>4.1619700000000003E-2</v>
          </cell>
          <cell r="B36">
            <v>0.83975</v>
          </cell>
          <cell r="C36">
            <v>0.18725600000000001</v>
          </cell>
        </row>
        <row r="37">
          <cell r="A37">
            <v>4.2035799999999998E-2</v>
          </cell>
          <cell r="B37">
            <v>0.83621999999999996</v>
          </cell>
          <cell r="C37">
            <v>0.195025</v>
          </cell>
        </row>
        <row r="38">
          <cell r="A38">
            <v>4.2456099999999997E-2</v>
          </cell>
          <cell r="B38">
            <v>0.83348599999999995</v>
          </cell>
          <cell r="C38">
            <v>0.203259</v>
          </cell>
        </row>
        <row r="39">
          <cell r="A39">
            <v>4.2880700000000001E-2</v>
          </cell>
          <cell r="B39">
            <v>0.83151399999999998</v>
          </cell>
          <cell r="C39">
            <v>0.21184</v>
          </cell>
        </row>
        <row r="40">
          <cell r="A40">
            <v>4.3309399999999998E-2</v>
          </cell>
          <cell r="B40">
            <v>0.83033199999999996</v>
          </cell>
          <cell r="C40">
            <v>0.220746</v>
          </cell>
        </row>
        <row r="41">
          <cell r="A41">
            <v>4.3742499999999997E-2</v>
          </cell>
          <cell r="B41">
            <v>0.83010600000000001</v>
          </cell>
          <cell r="C41">
            <v>0.23005</v>
          </cell>
        </row>
        <row r="42">
          <cell r="A42">
            <v>4.4179900000000001E-2</v>
          </cell>
          <cell r="B42">
            <v>0.83154600000000001</v>
          </cell>
          <cell r="C42">
            <v>0.24008499999999999</v>
          </cell>
        </row>
        <row r="43">
          <cell r="A43">
            <v>4.4621599999999997E-2</v>
          </cell>
          <cell r="B43">
            <v>0.83536299999999997</v>
          </cell>
          <cell r="C43">
            <v>0.24909300000000001</v>
          </cell>
        </row>
        <row r="44">
          <cell r="A44">
            <v>4.5067799999999998E-2</v>
          </cell>
          <cell r="B44">
            <v>0.84016800000000003</v>
          </cell>
          <cell r="C44">
            <v>0.25326399999999999</v>
          </cell>
        </row>
        <row r="45">
          <cell r="A45">
            <v>4.5518400000000001E-2</v>
          </cell>
          <cell r="B45">
            <v>0.84263200000000005</v>
          </cell>
          <cell r="C45">
            <v>0.25229400000000002</v>
          </cell>
        </row>
        <row r="46">
          <cell r="A46">
            <v>4.5973600000000003E-2</v>
          </cell>
          <cell r="B46">
            <v>0.84035300000000002</v>
          </cell>
          <cell r="C46">
            <v>0.25001299999999999</v>
          </cell>
        </row>
        <row r="47">
          <cell r="A47">
            <v>4.6433299999999997E-2</v>
          </cell>
          <cell r="B47">
            <v>0.83448500000000003</v>
          </cell>
          <cell r="C47">
            <v>0.25246400000000002</v>
          </cell>
        </row>
        <row r="48">
          <cell r="A48">
            <v>4.6897500000000002E-2</v>
          </cell>
          <cell r="B48">
            <v>0.82862199999999997</v>
          </cell>
          <cell r="C48">
            <v>0.26046000000000002</v>
          </cell>
        </row>
        <row r="49">
          <cell r="A49">
            <v>4.7366499999999999E-2</v>
          </cell>
          <cell r="B49">
            <v>0.82442599999999999</v>
          </cell>
          <cell r="C49">
            <v>0.27002199999999998</v>
          </cell>
        </row>
        <row r="50">
          <cell r="A50">
            <v>4.7840100000000003E-2</v>
          </cell>
          <cell r="B50">
            <v>0.82160299999999997</v>
          </cell>
          <cell r="C50">
            <v>0.28038999999999997</v>
          </cell>
        </row>
        <row r="51">
          <cell r="A51">
            <v>4.83185E-2</v>
          </cell>
          <cell r="B51">
            <v>0.820021</v>
          </cell>
          <cell r="C51">
            <v>0.29133500000000001</v>
          </cell>
        </row>
        <row r="52">
          <cell r="A52">
            <v>4.8801600000000001E-2</v>
          </cell>
          <cell r="B52">
            <v>0.81989599999999996</v>
          </cell>
          <cell r="C52">
            <v>0.30288100000000001</v>
          </cell>
        </row>
        <row r="53">
          <cell r="A53">
            <v>4.9289600000000003E-2</v>
          </cell>
          <cell r="B53">
            <v>0.82124200000000003</v>
          </cell>
          <cell r="C53">
            <v>0.313805</v>
          </cell>
        </row>
        <row r="54">
          <cell r="A54">
            <v>4.9782399999999997E-2</v>
          </cell>
          <cell r="B54">
            <v>0.82330400000000004</v>
          </cell>
          <cell r="C54">
            <v>0.323299</v>
          </cell>
        </row>
        <row r="55">
          <cell r="A55">
            <v>5.0280199999999997E-2</v>
          </cell>
          <cell r="B55">
            <v>0.825546</v>
          </cell>
          <cell r="C55">
            <v>0.332287</v>
          </cell>
        </row>
        <row r="56">
          <cell r="A56">
            <v>5.0782899999999999E-2</v>
          </cell>
          <cell r="B56">
            <v>0.82817099999999999</v>
          </cell>
          <cell r="C56">
            <v>0.34115099999999998</v>
          </cell>
        </row>
        <row r="57">
          <cell r="A57">
            <v>5.1290700000000002E-2</v>
          </cell>
          <cell r="B57">
            <v>0.831901</v>
          </cell>
          <cell r="C57">
            <v>0.34980600000000001</v>
          </cell>
        </row>
        <row r="58">
          <cell r="A58">
            <v>5.1803599999999998E-2</v>
          </cell>
          <cell r="B58">
            <v>0.83483799999999997</v>
          </cell>
          <cell r="C58">
            <v>0.35309600000000002</v>
          </cell>
        </row>
        <row r="59">
          <cell r="A59">
            <v>5.2321600000000003E-2</v>
          </cell>
          <cell r="B59">
            <v>0.83337700000000003</v>
          </cell>
          <cell r="C59">
            <v>0.35456599999999999</v>
          </cell>
        </row>
        <row r="60">
          <cell r="A60">
            <v>5.2844700000000001E-2</v>
          </cell>
          <cell r="B60">
            <v>0.82940700000000001</v>
          </cell>
          <cell r="C60">
            <v>0.36313600000000001</v>
          </cell>
        </row>
        <row r="61">
          <cell r="A61">
            <v>5.33731E-2</v>
          </cell>
          <cell r="B61">
            <v>0.82727899999999999</v>
          </cell>
          <cell r="C61">
            <v>0.37597799999999998</v>
          </cell>
        </row>
        <row r="62">
          <cell r="A62">
            <v>5.3906799999999998E-2</v>
          </cell>
          <cell r="B62">
            <v>0.82743199999999995</v>
          </cell>
          <cell r="C62">
            <v>0.38813999999999999</v>
          </cell>
        </row>
        <row r="63">
          <cell r="A63">
            <v>5.4445800000000003E-2</v>
          </cell>
          <cell r="B63">
            <v>0.82669000000000004</v>
          </cell>
          <cell r="C63">
            <v>0.39716800000000002</v>
          </cell>
        </row>
        <row r="64">
          <cell r="A64">
            <v>5.4990200000000003E-2</v>
          </cell>
          <cell r="B64">
            <v>0.82460299999999997</v>
          </cell>
          <cell r="C64">
            <v>0.41148899999999999</v>
          </cell>
        </row>
        <row r="65">
          <cell r="A65">
            <v>5.5540100000000002E-2</v>
          </cell>
          <cell r="B65">
            <v>0.827179</v>
          </cell>
          <cell r="C65">
            <v>0.43443399999999999</v>
          </cell>
        </row>
        <row r="66">
          <cell r="A66">
            <v>5.6095399999999997E-2</v>
          </cell>
          <cell r="B66">
            <v>0.83641900000000002</v>
          </cell>
          <cell r="C66">
            <v>0.45293600000000001</v>
          </cell>
        </row>
        <row r="67">
          <cell r="A67">
            <v>5.66563E-2</v>
          </cell>
          <cell r="B67">
            <v>0.84717799999999999</v>
          </cell>
          <cell r="C67">
            <v>0.46363700000000002</v>
          </cell>
        </row>
        <row r="68">
          <cell r="A68">
            <v>5.7222799999999997E-2</v>
          </cell>
          <cell r="B68">
            <v>0.85658299999999998</v>
          </cell>
          <cell r="C68">
            <v>0.472242</v>
          </cell>
        </row>
        <row r="69">
          <cell r="A69">
            <v>5.7794999999999999E-2</v>
          </cell>
          <cell r="B69">
            <v>0.86484000000000005</v>
          </cell>
          <cell r="C69">
            <v>0.47967900000000002</v>
          </cell>
        </row>
        <row r="70">
          <cell r="A70">
            <v>5.8372899999999998E-2</v>
          </cell>
          <cell r="B70">
            <v>0.87178699999999998</v>
          </cell>
          <cell r="C70">
            <v>0.48614099999999999</v>
          </cell>
        </row>
        <row r="71">
          <cell r="A71">
            <v>5.8956599999999998E-2</v>
          </cell>
          <cell r="B71">
            <v>0.87708299999999995</v>
          </cell>
          <cell r="C71">
            <v>0.49255199999999999</v>
          </cell>
        </row>
        <row r="72">
          <cell r="A72">
            <v>5.9546099999999998E-2</v>
          </cell>
          <cell r="B72">
            <v>0.88170899999999996</v>
          </cell>
          <cell r="C72">
            <v>0.50150600000000001</v>
          </cell>
        </row>
        <row r="73">
          <cell r="A73">
            <v>6.0141500000000001E-2</v>
          </cell>
          <cell r="B73">
            <v>0.88722999999999996</v>
          </cell>
          <cell r="C73">
            <v>0.51172200000000001</v>
          </cell>
        </row>
        <row r="74">
          <cell r="A74">
            <v>6.07428E-2</v>
          </cell>
          <cell r="B74">
            <v>0.89302599999999999</v>
          </cell>
          <cell r="C74">
            <v>0.52031000000000005</v>
          </cell>
        </row>
        <row r="75">
          <cell r="A75">
            <v>6.1350200000000001E-2</v>
          </cell>
          <cell r="B75">
            <v>0.89802499999999996</v>
          </cell>
          <cell r="C75">
            <v>0.52935600000000005</v>
          </cell>
        </row>
        <row r="76">
          <cell r="A76">
            <v>6.1963699999999997E-2</v>
          </cell>
          <cell r="B76">
            <v>0.90317400000000003</v>
          </cell>
          <cell r="C76">
            <v>0.54085099999999997</v>
          </cell>
        </row>
        <row r="77">
          <cell r="A77">
            <v>6.2583200000000005E-2</v>
          </cell>
          <cell r="B77">
            <v>0.90996999999999995</v>
          </cell>
          <cell r="C77">
            <v>0.55390899999999998</v>
          </cell>
        </row>
        <row r="78">
          <cell r="A78">
            <v>6.3209000000000001E-2</v>
          </cell>
          <cell r="B78">
            <v>0.91848600000000002</v>
          </cell>
          <cell r="C78">
            <v>0.56606199999999995</v>
          </cell>
        </row>
        <row r="79">
          <cell r="A79">
            <v>6.3840999999999995E-2</v>
          </cell>
          <cell r="B79">
            <v>0.92766700000000002</v>
          </cell>
          <cell r="C79">
            <v>0.57682500000000003</v>
          </cell>
        </row>
        <row r="80">
          <cell r="A80">
            <v>6.4479400000000006E-2</v>
          </cell>
          <cell r="B80">
            <v>0.93700799999999995</v>
          </cell>
          <cell r="C80">
            <v>0.58734200000000003</v>
          </cell>
        </row>
        <row r="81">
          <cell r="A81">
            <v>6.5124100000000004E-2</v>
          </cell>
          <cell r="B81">
            <v>0.94653600000000004</v>
          </cell>
          <cell r="C81">
            <v>0.59769099999999997</v>
          </cell>
        </row>
        <row r="82">
          <cell r="A82">
            <v>6.5775299999999995E-2</v>
          </cell>
          <cell r="B82">
            <v>0.955843</v>
          </cell>
          <cell r="C82">
            <v>0.60777999999999999</v>
          </cell>
        </row>
        <row r="83">
          <cell r="A83">
            <v>6.6433000000000006E-2</v>
          </cell>
          <cell r="B83">
            <v>0.96605300000000005</v>
          </cell>
          <cell r="C83">
            <v>0.62095100000000003</v>
          </cell>
        </row>
        <row r="84">
          <cell r="A84">
            <v>6.7097299999999999E-2</v>
          </cell>
          <cell r="B84">
            <v>0.97980199999999995</v>
          </cell>
          <cell r="C84">
            <v>0.635486</v>
          </cell>
        </row>
        <row r="85">
          <cell r="A85">
            <v>6.7768200000000001E-2</v>
          </cell>
          <cell r="B85">
            <v>0.99510200000000004</v>
          </cell>
          <cell r="C85">
            <v>0.64324899999999996</v>
          </cell>
        </row>
        <row r="86">
          <cell r="A86">
            <v>6.8445800000000001E-2</v>
          </cell>
          <cell r="B86">
            <v>1.0083740000000001</v>
          </cell>
          <cell r="C86">
            <v>0.64913900000000002</v>
          </cell>
        </row>
        <row r="87">
          <cell r="A87">
            <v>6.9130200000000003E-2</v>
          </cell>
          <cell r="B87">
            <v>1.02101</v>
          </cell>
          <cell r="C87">
            <v>0.65813100000000002</v>
          </cell>
        </row>
        <row r="88">
          <cell r="A88">
            <v>6.9821400000000006E-2</v>
          </cell>
          <cell r="B88">
            <v>1.0347660000000001</v>
          </cell>
          <cell r="C88">
            <v>0.66722999999999999</v>
          </cell>
        </row>
        <row r="89">
          <cell r="A89">
            <v>7.0519600000000002E-2</v>
          </cell>
          <cell r="B89">
            <v>1.0496239999999999</v>
          </cell>
          <cell r="C89">
            <v>0.67632300000000001</v>
          </cell>
        </row>
        <row r="90">
          <cell r="A90">
            <v>7.1224700000000002E-2</v>
          </cell>
          <cell r="B90">
            <v>1.0659019999999999</v>
          </cell>
          <cell r="C90">
            <v>0.685415</v>
          </cell>
        </row>
        <row r="91">
          <cell r="A91">
            <v>7.1936899999999998E-2</v>
          </cell>
          <cell r="B91">
            <v>1.084606</v>
          </cell>
          <cell r="C91">
            <v>0.69461200000000001</v>
          </cell>
        </row>
        <row r="92">
          <cell r="A92">
            <v>7.2656200000000004E-2</v>
          </cell>
          <cell r="B92">
            <v>1.1055600000000001</v>
          </cell>
          <cell r="C92">
            <v>0.69994199999999995</v>
          </cell>
        </row>
        <row r="93">
          <cell r="A93">
            <v>7.3382699999999995E-2</v>
          </cell>
          <cell r="B93">
            <v>1.1262399999999999</v>
          </cell>
          <cell r="C93">
            <v>0.69992799999999999</v>
          </cell>
        </row>
        <row r="94">
          <cell r="A94">
            <v>7.4116399999999999E-2</v>
          </cell>
          <cell r="B94">
            <v>1.1451579999999999</v>
          </cell>
          <cell r="C94">
            <v>0.69782299999999997</v>
          </cell>
        </row>
        <row r="95">
          <cell r="A95">
            <v>7.4857499999999993E-2</v>
          </cell>
          <cell r="B95">
            <v>1.1624159999999999</v>
          </cell>
          <cell r="C95">
            <v>0.69425000000000003</v>
          </cell>
        </row>
        <row r="96">
          <cell r="A96">
            <v>7.5606000000000007E-2</v>
          </cell>
          <cell r="B96">
            <v>1.1779900000000001</v>
          </cell>
          <cell r="C96">
            <v>0.68960200000000005</v>
          </cell>
        </row>
        <row r="97">
          <cell r="A97">
            <v>7.6361999999999999E-2</v>
          </cell>
          <cell r="B97">
            <v>1.1919390000000001</v>
          </cell>
          <cell r="C97">
            <v>0.68442800000000004</v>
          </cell>
        </row>
        <row r="98">
          <cell r="A98">
            <v>7.71255E-2</v>
          </cell>
          <cell r="B98">
            <v>1.2043699999999999</v>
          </cell>
          <cell r="C98">
            <v>0.67884900000000004</v>
          </cell>
        </row>
        <row r="99">
          <cell r="A99">
            <v>7.7896699999999999E-2</v>
          </cell>
          <cell r="B99">
            <v>1.2152639999999999</v>
          </cell>
          <cell r="C99">
            <v>0.67296699999999998</v>
          </cell>
        </row>
        <row r="100">
          <cell r="A100">
            <v>7.8675599999999998E-2</v>
          </cell>
          <cell r="B100">
            <v>1.2245029999999999</v>
          </cell>
          <cell r="C100">
            <v>0.66687700000000005</v>
          </cell>
        </row>
        <row r="101">
          <cell r="A101">
            <v>7.94623E-2</v>
          </cell>
          <cell r="B101">
            <v>1.2318210000000001</v>
          </cell>
          <cell r="C101">
            <v>0.66068300000000002</v>
          </cell>
        </row>
        <row r="102">
          <cell r="A102">
            <v>8.0256800000000003E-2</v>
          </cell>
          <cell r="B102">
            <v>1.2366360000000001</v>
          </cell>
          <cell r="C102">
            <v>0.65450600000000003</v>
          </cell>
        </row>
        <row r="103">
          <cell r="A103">
            <v>8.1059300000000001E-2</v>
          </cell>
          <cell r="B103">
            <v>1.2372399999999999</v>
          </cell>
          <cell r="C103">
            <v>0.64854199999999995</v>
          </cell>
        </row>
        <row r="104">
          <cell r="A104">
            <v>8.1869800000000006E-2</v>
          </cell>
          <cell r="B104">
            <v>1.235379</v>
          </cell>
          <cell r="C104">
            <v>0.65198900000000004</v>
          </cell>
        </row>
        <row r="105">
          <cell r="A105">
            <v>8.2688499999999998E-2</v>
          </cell>
          <cell r="B105">
            <v>1.2381359999999999</v>
          </cell>
          <cell r="C105">
            <v>0.66593500000000005</v>
          </cell>
        </row>
        <row r="106">
          <cell r="A106">
            <v>8.3515300000000001E-2</v>
          </cell>
          <cell r="B106">
            <v>1.2480100000000001</v>
          </cell>
          <cell r="C106">
            <v>0.67804900000000001</v>
          </cell>
        </row>
        <row r="107">
          <cell r="A107">
            <v>8.4350300000000003E-2</v>
          </cell>
          <cell r="B107">
            <v>1.2605930000000001</v>
          </cell>
          <cell r="C107">
            <v>0.68363399999999996</v>
          </cell>
        </row>
        <row r="108">
          <cell r="A108">
            <v>8.51938E-2</v>
          </cell>
          <cell r="B108">
            <v>1.2720480000000001</v>
          </cell>
          <cell r="C108">
            <v>0.68607200000000002</v>
          </cell>
        </row>
        <row r="109">
          <cell r="A109">
            <v>8.60456E-2</v>
          </cell>
          <cell r="B109">
            <v>1.2813540000000001</v>
          </cell>
          <cell r="C109">
            <v>0.68854099999999996</v>
          </cell>
        </row>
        <row r="110">
          <cell r="A110">
            <v>8.6905999999999997E-2</v>
          </cell>
          <cell r="B110">
            <v>1.2898289999999999</v>
          </cell>
          <cell r="C110">
            <v>0.69497100000000001</v>
          </cell>
        </row>
        <row r="111">
          <cell r="A111">
            <v>8.7775000000000006E-2</v>
          </cell>
          <cell r="B111">
            <v>1.3010360000000001</v>
          </cell>
          <cell r="C111">
            <v>0.706731</v>
          </cell>
        </row>
        <row r="112">
          <cell r="A112">
            <v>8.8652599999999998E-2</v>
          </cell>
          <cell r="B112">
            <v>1.3179380000000001</v>
          </cell>
          <cell r="C112">
            <v>0.719526</v>
          </cell>
        </row>
        <row r="113">
          <cell r="A113">
            <v>8.9539099999999996E-2</v>
          </cell>
          <cell r="B113">
            <v>1.3388089999999999</v>
          </cell>
          <cell r="C113">
            <v>0.72558400000000001</v>
          </cell>
        </row>
        <row r="114">
          <cell r="A114">
            <v>9.0434399999999998E-2</v>
          </cell>
          <cell r="B114">
            <v>1.358004</v>
          </cell>
          <cell r="C114">
            <v>0.72425399999999995</v>
          </cell>
        </row>
        <row r="115">
          <cell r="A115">
            <v>9.1338600000000006E-2</v>
          </cell>
          <cell r="B115">
            <v>1.3775029999999999</v>
          </cell>
          <cell r="C115">
            <v>0.72995100000000002</v>
          </cell>
        </row>
        <row r="116">
          <cell r="A116">
            <v>9.2251899999999998E-2</v>
          </cell>
          <cell r="B116">
            <v>1.402077</v>
          </cell>
          <cell r="C116">
            <v>0.73191700000000004</v>
          </cell>
        </row>
        <row r="117">
          <cell r="A117">
            <v>9.3174400000000004E-2</v>
          </cell>
          <cell r="B117">
            <v>1.4256800000000001</v>
          </cell>
          <cell r="C117">
            <v>0.71951900000000002</v>
          </cell>
        </row>
        <row r="118">
          <cell r="A118">
            <v>9.4105999999999995E-2</v>
          </cell>
          <cell r="B118">
            <v>1.442601</v>
          </cell>
          <cell r="C118">
            <v>0.70286700000000002</v>
          </cell>
        </row>
        <row r="119">
          <cell r="A119">
            <v>9.5047000000000006E-2</v>
          </cell>
          <cell r="B119">
            <v>1.446582</v>
          </cell>
          <cell r="C119">
            <v>0.67745100000000003</v>
          </cell>
        </row>
        <row r="120">
          <cell r="A120">
            <v>9.5997399999999997E-2</v>
          </cell>
          <cell r="B120">
            <v>1.441629</v>
          </cell>
          <cell r="C120">
            <v>0.67633699999999997</v>
          </cell>
        </row>
        <row r="121">
          <cell r="A121">
            <v>9.6957299999999996E-2</v>
          </cell>
          <cell r="B121">
            <v>1.445146</v>
          </cell>
          <cell r="C121">
            <v>0.69377999999999995</v>
          </cell>
        </row>
        <row r="122">
          <cell r="A122">
            <v>9.7926700000000005E-2</v>
          </cell>
          <cell r="B122">
            <v>1.45689</v>
          </cell>
          <cell r="C122">
            <v>0.70139799999999997</v>
          </cell>
        </row>
        <row r="123">
          <cell r="A123">
            <v>9.8905900000000005E-2</v>
          </cell>
          <cell r="B123">
            <v>1.470505</v>
          </cell>
          <cell r="C123">
            <v>0.71049600000000002</v>
          </cell>
        </row>
        <row r="124">
          <cell r="A124">
            <v>9.9894899999999995E-2</v>
          </cell>
          <cell r="B124">
            <v>1.487711</v>
          </cell>
          <cell r="C124">
            <v>0.72077999999999998</v>
          </cell>
        </row>
        <row r="125">
          <cell r="A125">
            <v>0.100894</v>
          </cell>
          <cell r="B125">
            <v>1.5088779999999999</v>
          </cell>
          <cell r="C125">
            <v>0.72967000000000004</v>
          </cell>
        </row>
        <row r="126">
          <cell r="A126">
            <v>0.10190299999999999</v>
          </cell>
          <cell r="B126">
            <v>1.5333220000000001</v>
          </cell>
          <cell r="C126">
            <v>0.73628199999999999</v>
          </cell>
        </row>
        <row r="127">
          <cell r="A127">
            <v>0.102921</v>
          </cell>
          <cell r="B127">
            <v>1.5606930000000001</v>
          </cell>
          <cell r="C127">
            <v>0.74056200000000005</v>
          </cell>
        </row>
        <row r="128">
          <cell r="A128">
            <v>0.103951</v>
          </cell>
          <cell r="B128">
            <v>1.590166</v>
          </cell>
          <cell r="C128">
            <v>0.74097500000000005</v>
          </cell>
        </row>
        <row r="129">
          <cell r="A129">
            <v>0.10499</v>
          </cell>
          <cell r="B129">
            <v>1.6237839999999999</v>
          </cell>
          <cell r="C129">
            <v>0.74237799999999998</v>
          </cell>
        </row>
        <row r="130">
          <cell r="A130">
            <v>0.10604</v>
          </cell>
          <cell r="B130">
            <v>1.662533</v>
          </cell>
          <cell r="C130">
            <v>0.73412200000000005</v>
          </cell>
        </row>
        <row r="131">
          <cell r="A131">
            <v>0.1071</v>
          </cell>
          <cell r="B131">
            <v>1.699263</v>
          </cell>
          <cell r="C131">
            <v>0.70917200000000002</v>
          </cell>
        </row>
        <row r="132">
          <cell r="A132">
            <v>0.108171</v>
          </cell>
          <cell r="B132">
            <v>1.7284200000000001</v>
          </cell>
          <cell r="C132">
            <v>0.67681000000000002</v>
          </cell>
        </row>
        <row r="133">
          <cell r="A133">
            <v>0.109253</v>
          </cell>
          <cell r="B133">
            <v>1.7451289999999999</v>
          </cell>
          <cell r="C133">
            <v>0.63450099999999998</v>
          </cell>
        </row>
        <row r="134">
          <cell r="A134">
            <v>0.110345</v>
          </cell>
          <cell r="B134">
            <v>1.749212</v>
          </cell>
          <cell r="C134">
            <v>0.60248400000000002</v>
          </cell>
        </row>
        <row r="135">
          <cell r="A135">
            <v>0.11144800000000001</v>
          </cell>
          <cell r="B135">
            <v>1.7510250000000001</v>
          </cell>
          <cell r="C135">
            <v>0.58549099999999998</v>
          </cell>
        </row>
        <row r="136">
          <cell r="A136">
            <v>0.112563</v>
          </cell>
          <cell r="B136">
            <v>1.7545599999999999</v>
          </cell>
          <cell r="C136">
            <v>0.56886000000000003</v>
          </cell>
        </row>
        <row r="137">
          <cell r="A137">
            <v>0.113688</v>
          </cell>
          <cell r="B137">
            <v>1.7568049999999999</v>
          </cell>
          <cell r="C137">
            <v>0.55181899999999995</v>
          </cell>
        </row>
        <row r="138">
          <cell r="A138">
            <v>0.114825</v>
          </cell>
          <cell r="B138">
            <v>1.7462770000000001</v>
          </cell>
          <cell r="C138">
            <v>0.52473599999999998</v>
          </cell>
        </row>
        <row r="139">
          <cell r="A139">
            <v>0.11597300000000001</v>
          </cell>
          <cell r="B139">
            <v>1.732785</v>
          </cell>
          <cell r="C139">
            <v>0.54421799999999998</v>
          </cell>
        </row>
        <row r="140">
          <cell r="A140">
            <v>0.117133</v>
          </cell>
          <cell r="B140">
            <v>1.7431700000000001</v>
          </cell>
          <cell r="C140">
            <v>0.58402500000000002</v>
          </cell>
        </row>
        <row r="141">
          <cell r="A141">
            <v>0.11830400000000001</v>
          </cell>
          <cell r="B141">
            <v>1.7760069999999999</v>
          </cell>
          <cell r="C141">
            <v>0.61037399999999997</v>
          </cell>
        </row>
        <row r="142">
          <cell r="A142">
            <v>0.119487</v>
          </cell>
          <cell r="B142">
            <v>1.8298490000000001</v>
          </cell>
          <cell r="C142">
            <v>0.63646100000000005</v>
          </cell>
        </row>
        <row r="143">
          <cell r="A143">
            <v>0.120682</v>
          </cell>
          <cell r="B143">
            <v>1.8986780000000001</v>
          </cell>
          <cell r="C143">
            <v>0.62363100000000005</v>
          </cell>
        </row>
        <row r="144">
          <cell r="A144">
            <v>0.121888</v>
          </cell>
          <cell r="B144">
            <v>1.9644349999999999</v>
          </cell>
          <cell r="C144">
            <v>0.57925899999999997</v>
          </cell>
        </row>
        <row r="145">
          <cell r="A145">
            <v>0.12310699999999999</v>
          </cell>
          <cell r="B145">
            <v>2.0096919999999998</v>
          </cell>
          <cell r="C145">
            <v>0.49867600000000001</v>
          </cell>
        </row>
        <row r="146">
          <cell r="A146">
            <v>0.124338</v>
          </cell>
          <cell r="B146">
            <v>2.0258569999999998</v>
          </cell>
          <cell r="C146">
            <v>0.41889100000000001</v>
          </cell>
        </row>
        <row r="147">
          <cell r="A147">
            <v>0.125581</v>
          </cell>
          <cell r="B147">
            <v>2.027361</v>
          </cell>
          <cell r="C147">
            <v>0.360819</v>
          </cell>
        </row>
        <row r="148">
          <cell r="A148">
            <v>0.12683700000000001</v>
          </cell>
          <cell r="B148">
            <v>2.0246</v>
          </cell>
          <cell r="C148">
            <v>0.30602499999999999</v>
          </cell>
        </row>
        <row r="149">
          <cell r="A149">
            <v>0.128105</v>
          </cell>
          <cell r="B149">
            <v>2.0158999999999998</v>
          </cell>
          <cell r="C149">
            <v>0.251772</v>
          </cell>
        </row>
        <row r="150">
          <cell r="A150">
            <v>0.129386</v>
          </cell>
          <cell r="B150">
            <v>1.9988140000000001</v>
          </cell>
          <cell r="C150">
            <v>0.19805700000000001</v>
          </cell>
        </row>
        <row r="151">
          <cell r="A151">
            <v>0.13067999999999999</v>
          </cell>
          <cell r="B151">
            <v>1.9693620000000001</v>
          </cell>
          <cell r="C151">
            <v>0.14721699999999999</v>
          </cell>
        </row>
        <row r="152">
          <cell r="A152">
            <v>0.13198699999999999</v>
          </cell>
          <cell r="B152">
            <v>1.9375979999999999</v>
          </cell>
          <cell r="C152">
            <v>0.12620200000000001</v>
          </cell>
        </row>
        <row r="153">
          <cell r="A153">
            <v>0.13330600000000001</v>
          </cell>
          <cell r="B153">
            <v>1.9123520000000001</v>
          </cell>
          <cell r="C153">
            <v>0.105396</v>
          </cell>
        </row>
        <row r="154">
          <cell r="A154">
            <v>0.13463900000000001</v>
          </cell>
          <cell r="B154">
            <v>1.8878950000000001</v>
          </cell>
          <cell r="C154">
            <v>8.4794999999999995E-2</v>
          </cell>
        </row>
        <row r="155">
          <cell r="A155">
            <v>0.135986</v>
          </cell>
          <cell r="B155">
            <v>1.86161</v>
          </cell>
          <cell r="C155">
            <v>6.6665000000000002E-2</v>
          </cell>
        </row>
        <row r="156">
          <cell r="A156">
            <v>0.13734499999999999</v>
          </cell>
          <cell r="B156">
            <v>1.836981</v>
          </cell>
          <cell r="C156">
            <v>5.9833999999999998E-2</v>
          </cell>
        </row>
        <row r="157">
          <cell r="A157">
            <v>0.13871900000000001</v>
          </cell>
          <cell r="B157">
            <v>1.8166819999999999</v>
          </cell>
          <cell r="C157">
            <v>5.3068999999999998E-2</v>
          </cell>
        </row>
        <row r="158">
          <cell r="A158">
            <v>0.14010600000000001</v>
          </cell>
          <cell r="B158">
            <v>1.7983340000000001</v>
          </cell>
          <cell r="C158">
            <v>4.6556E-2</v>
          </cell>
        </row>
        <row r="159">
          <cell r="A159">
            <v>0.14150699999999999</v>
          </cell>
          <cell r="B159">
            <v>1.7810509999999999</v>
          </cell>
          <cell r="C159">
            <v>4.0787999999999998E-2</v>
          </cell>
        </row>
        <row r="160">
          <cell r="A160">
            <v>0.14292199999999999</v>
          </cell>
          <cell r="B160">
            <v>1.764089</v>
          </cell>
          <cell r="C160">
            <v>3.5770000000000003E-2</v>
          </cell>
        </row>
        <row r="161">
          <cell r="A161">
            <v>0.14435100000000001</v>
          </cell>
          <cell r="B161">
            <v>1.7489110000000001</v>
          </cell>
          <cell r="C161">
            <v>3.5579E-2</v>
          </cell>
        </row>
        <row r="162">
          <cell r="A162">
            <v>0.14579400000000001</v>
          </cell>
          <cell r="B162">
            <v>1.7370300000000001</v>
          </cell>
          <cell r="C162">
            <v>3.5388999999999997E-2</v>
          </cell>
        </row>
        <row r="163">
          <cell r="A163">
            <v>0.14725199999999999</v>
          </cell>
          <cell r="B163">
            <v>1.727671</v>
          </cell>
          <cell r="C163">
            <v>3.4106999999999998E-2</v>
          </cell>
        </row>
        <row r="164">
          <cell r="A164">
            <v>0.148724</v>
          </cell>
          <cell r="B164">
            <v>1.7185980000000001</v>
          </cell>
          <cell r="C164">
            <v>2.8736000000000001E-2</v>
          </cell>
        </row>
        <row r="165">
          <cell r="A165">
            <v>0.15021100000000001</v>
          </cell>
          <cell r="B165">
            <v>1.7080280000000001</v>
          </cell>
          <cell r="C165">
            <v>2.3418999999999999E-2</v>
          </cell>
        </row>
        <row r="166">
          <cell r="A166">
            <v>0.15171299999999999</v>
          </cell>
          <cell r="B166">
            <v>1.696399</v>
          </cell>
          <cell r="C166">
            <v>1.95E-2</v>
          </cell>
        </row>
        <row r="167">
          <cell r="A167">
            <v>0.15323000000000001</v>
          </cell>
          <cell r="B167">
            <v>1.685403</v>
          </cell>
          <cell r="C167">
            <v>1.9140999999999998E-2</v>
          </cell>
        </row>
        <row r="168">
          <cell r="A168">
            <v>0.15476200000000001</v>
          </cell>
          <cell r="B168">
            <v>1.675988</v>
          </cell>
          <cell r="C168">
            <v>1.8794000000000002E-2</v>
          </cell>
        </row>
        <row r="169">
          <cell r="A169">
            <v>0.15631</v>
          </cell>
          <cell r="B169">
            <v>1.6675599999999999</v>
          </cell>
          <cell r="C169">
            <v>1.8558000000000002E-2</v>
          </cell>
        </row>
        <row r="170">
          <cell r="A170">
            <v>0.15787300000000001</v>
          </cell>
          <cell r="B170">
            <v>1.659934</v>
          </cell>
          <cell r="C170">
            <v>1.8325000000000001E-2</v>
          </cell>
        </row>
        <row r="171">
          <cell r="A171">
            <v>0.15945100000000001</v>
          </cell>
          <cell r="B171">
            <v>1.6530069999999999</v>
          </cell>
          <cell r="C171">
            <v>1.8093999999999999E-2</v>
          </cell>
        </row>
        <row r="172">
          <cell r="A172">
            <v>0.16104599999999999</v>
          </cell>
          <cell r="B172">
            <v>1.646665</v>
          </cell>
          <cell r="C172">
            <v>1.7689E-2</v>
          </cell>
        </row>
        <row r="173">
          <cell r="A173">
            <v>0.162656</v>
          </cell>
          <cell r="B173">
            <v>1.6408370000000001</v>
          </cell>
          <cell r="C173">
            <v>1.721E-2</v>
          </cell>
        </row>
        <row r="174">
          <cell r="A174">
            <v>0.16428200000000001</v>
          </cell>
          <cell r="B174">
            <v>1.6353740000000001</v>
          </cell>
          <cell r="C174">
            <v>1.6326E-2</v>
          </cell>
        </row>
        <row r="175">
          <cell r="A175">
            <v>0.16592499999999999</v>
          </cell>
          <cell r="B175">
            <v>1.6300559999999999</v>
          </cell>
          <cell r="C175">
            <v>1.524E-2</v>
          </cell>
        </row>
        <row r="176">
          <cell r="A176">
            <v>0.16758400000000001</v>
          </cell>
          <cell r="B176">
            <v>1.6248590000000001</v>
          </cell>
          <cell r="C176">
            <v>1.4165000000000001E-2</v>
          </cell>
        </row>
        <row r="177">
          <cell r="A177">
            <v>0.16925999999999999</v>
          </cell>
          <cell r="B177">
            <v>1.619821</v>
          </cell>
          <cell r="C177">
            <v>1.3101E-2</v>
          </cell>
        </row>
        <row r="178">
          <cell r="A178">
            <v>0.17095199999999999</v>
          </cell>
          <cell r="B178">
            <v>1.6149830000000001</v>
          </cell>
          <cell r="C178">
            <v>1.2047E-2</v>
          </cell>
        </row>
        <row r="179">
          <cell r="A179">
            <v>0.17266200000000001</v>
          </cell>
          <cell r="B179">
            <v>1.6101730000000001</v>
          </cell>
          <cell r="C179">
            <v>1.0604000000000001E-2</v>
          </cell>
        </row>
        <row r="180">
          <cell r="A180">
            <v>0.17438799999999999</v>
          </cell>
          <cell r="B180">
            <v>1.604986</v>
          </cell>
          <cell r="C180">
            <v>8.9809999999999994E-3</v>
          </cell>
        </row>
        <row r="181">
          <cell r="A181">
            <v>0.17613200000000001</v>
          </cell>
          <cell r="B181">
            <v>1.5998140000000001</v>
          </cell>
          <cell r="C181">
            <v>8.6569999999999998E-3</v>
          </cell>
        </row>
        <row r="182">
          <cell r="A182">
            <v>0.177893</v>
          </cell>
          <cell r="B182">
            <v>1.595135</v>
          </cell>
          <cell r="C182">
            <v>8.3940000000000004E-3</v>
          </cell>
        </row>
        <row r="183">
          <cell r="A183">
            <v>0.179672</v>
          </cell>
          <cell r="B183">
            <v>1.59077</v>
          </cell>
          <cell r="C183">
            <v>8.1329999999999996E-3</v>
          </cell>
        </row>
        <row r="184">
          <cell r="A184">
            <v>0.18146799999999999</v>
          </cell>
          <cell r="B184">
            <v>1.5866420000000001</v>
          </cell>
          <cell r="C184">
            <v>7.8750000000000001E-3</v>
          </cell>
        </row>
        <row r="185">
          <cell r="A185">
            <v>0.183283</v>
          </cell>
          <cell r="B185">
            <v>1.5827100000000001</v>
          </cell>
          <cell r="C185">
            <v>7.6189999999999999E-3</v>
          </cell>
        </row>
        <row r="186">
          <cell r="A186">
            <v>0.185116</v>
          </cell>
          <cell r="B186">
            <v>1.5789470000000001</v>
          </cell>
          <cell r="C186">
            <v>7.365E-3</v>
          </cell>
        </row>
        <row r="187">
          <cell r="A187">
            <v>0.18696599999999999</v>
          </cell>
          <cell r="B187">
            <v>1.575331</v>
          </cell>
          <cell r="C187">
            <v>7.1139999999999997E-3</v>
          </cell>
        </row>
        <row r="188">
          <cell r="A188">
            <v>0.188836</v>
          </cell>
          <cell r="B188">
            <v>1.571839</v>
          </cell>
          <cell r="C188">
            <v>6.8659999999999997E-3</v>
          </cell>
        </row>
        <row r="189">
          <cell r="A189">
            <v>0.190724</v>
          </cell>
          <cell r="B189">
            <v>1.5684389999999999</v>
          </cell>
          <cell r="C189">
            <v>6.6319999999999999E-3</v>
          </cell>
        </row>
        <row r="190">
          <cell r="A190">
            <v>0.192631</v>
          </cell>
          <cell r="B190">
            <v>1.565172</v>
          </cell>
          <cell r="C190">
            <v>6.5380000000000004E-3</v>
          </cell>
        </row>
        <row r="191">
          <cell r="A191">
            <v>0.19455700000000001</v>
          </cell>
          <cell r="B191">
            <v>1.5620700000000001</v>
          </cell>
          <cell r="C191">
            <v>6.4469999999999996E-3</v>
          </cell>
        </row>
        <row r="192">
          <cell r="A192">
            <v>0.19650300000000001</v>
          </cell>
          <cell r="B192">
            <v>1.5591029999999999</v>
          </cell>
          <cell r="C192">
            <v>6.3569999999999998E-3</v>
          </cell>
        </row>
        <row r="193">
          <cell r="A193">
            <v>0.19846800000000001</v>
          </cell>
          <cell r="B193">
            <v>1.556257</v>
          </cell>
          <cell r="C193">
            <v>6.2690000000000003E-3</v>
          </cell>
        </row>
        <row r="194">
          <cell r="A194">
            <v>0.20045199999999999</v>
          </cell>
          <cell r="B194">
            <v>1.5535220000000001</v>
          </cell>
          <cell r="C194">
            <v>6.1830000000000001E-3</v>
          </cell>
        </row>
        <row r="195">
          <cell r="A195">
            <v>0.202456</v>
          </cell>
          <cell r="B195">
            <v>1.5508900000000001</v>
          </cell>
          <cell r="C195">
            <v>6.0990000000000003E-3</v>
          </cell>
        </row>
        <row r="196">
          <cell r="A196">
            <v>0.204481</v>
          </cell>
          <cell r="B196">
            <v>1.548354</v>
          </cell>
          <cell r="C196">
            <v>6.0159999999999996E-3</v>
          </cell>
        </row>
        <row r="197">
          <cell r="A197">
            <v>0.20652499999999999</v>
          </cell>
          <cell r="B197">
            <v>1.545909</v>
          </cell>
          <cell r="C197">
            <v>5.9350000000000002E-3</v>
          </cell>
        </row>
        <row r="198">
          <cell r="A198">
            <v>0.20859</v>
          </cell>
          <cell r="B198">
            <v>1.54355</v>
          </cell>
          <cell r="C198">
            <v>5.8560000000000001E-3</v>
          </cell>
        </row>
        <row r="199">
          <cell r="A199">
            <v>0.210676</v>
          </cell>
          <cell r="B199">
            <v>1.541272</v>
          </cell>
          <cell r="C199">
            <v>5.7780000000000001E-3</v>
          </cell>
        </row>
        <row r="200">
          <cell r="A200">
            <v>0.212783</v>
          </cell>
          <cell r="B200">
            <v>1.5390710000000001</v>
          </cell>
          <cell r="C200">
            <v>5.7010000000000003E-3</v>
          </cell>
        </row>
        <row r="201">
          <cell r="A201">
            <v>0.21490999999999999</v>
          </cell>
          <cell r="B201">
            <v>1.5369429999999999</v>
          </cell>
          <cell r="C201">
            <v>5.6259999999999999E-3</v>
          </cell>
        </row>
        <row r="202">
          <cell r="A202">
            <v>0.217059</v>
          </cell>
          <cell r="B202">
            <v>1.5348839999999999</v>
          </cell>
          <cell r="C202">
            <v>5.5519999999999996E-3</v>
          </cell>
        </row>
        <row r="203">
          <cell r="A203">
            <v>0.21923000000000001</v>
          </cell>
          <cell r="B203">
            <v>1.5328919999999999</v>
          </cell>
          <cell r="C203">
            <v>5.4799999999999996E-3</v>
          </cell>
        </row>
        <row r="204">
          <cell r="A204">
            <v>0.22142200000000001</v>
          </cell>
          <cell r="B204">
            <v>1.5309630000000001</v>
          </cell>
          <cell r="C204">
            <v>5.4089999999999997E-3</v>
          </cell>
        </row>
        <row r="205">
          <cell r="A205">
            <v>0.223636</v>
          </cell>
          <cell r="B205">
            <v>1.5290950000000001</v>
          </cell>
          <cell r="C205">
            <v>5.339E-3</v>
          </cell>
        </row>
        <row r="206">
          <cell r="A206">
            <v>0.22587199999999999</v>
          </cell>
          <cell r="B206">
            <v>1.527285</v>
          </cell>
          <cell r="C206">
            <v>5.2709999999999996E-3</v>
          </cell>
        </row>
        <row r="207">
          <cell r="A207">
            <v>0.22813</v>
          </cell>
          <cell r="B207">
            <v>1.5255300000000001</v>
          </cell>
          <cell r="C207">
            <v>5.2030000000000002E-3</v>
          </cell>
        </row>
        <row r="208">
          <cell r="A208">
            <v>0.230411</v>
          </cell>
          <cell r="B208">
            <v>1.523828</v>
          </cell>
          <cell r="C208">
            <v>5.1370000000000001E-3</v>
          </cell>
        </row>
        <row r="209">
          <cell r="A209">
            <v>0.23271500000000001</v>
          </cell>
          <cell r="B209">
            <v>1.5221769999999999</v>
          </cell>
          <cell r="C209">
            <v>5.0720000000000001E-3</v>
          </cell>
        </row>
        <row r="210">
          <cell r="A210">
            <v>0.235042</v>
          </cell>
          <cell r="B210">
            <v>1.520575</v>
          </cell>
          <cell r="C210">
            <v>5.0080000000000003E-3</v>
          </cell>
        </row>
        <row r="211">
          <cell r="A211">
            <v>0.23739199999999999</v>
          </cell>
          <cell r="B211">
            <v>1.51902</v>
          </cell>
          <cell r="C211">
            <v>4.9459999999999999E-3</v>
          </cell>
        </row>
        <row r="212">
          <cell r="A212">
            <v>0.23976600000000001</v>
          </cell>
          <cell r="B212">
            <v>1.5175099999999999</v>
          </cell>
          <cell r="C212">
            <v>4.8840000000000003E-3</v>
          </cell>
        </row>
        <row r="213">
          <cell r="A213">
            <v>0.24216399999999999</v>
          </cell>
          <cell r="B213">
            <v>1.516043</v>
          </cell>
          <cell r="C213">
            <v>4.823E-3</v>
          </cell>
        </row>
        <row r="214">
          <cell r="A214">
            <v>0.244585</v>
          </cell>
          <cell r="B214">
            <v>1.5146189999999999</v>
          </cell>
          <cell r="C214">
            <v>4.764E-3</v>
          </cell>
        </row>
        <row r="215">
          <cell r="A215">
            <v>0.247031</v>
          </cell>
          <cell r="B215">
            <v>1.513234</v>
          </cell>
          <cell r="C215">
            <v>4.705E-3</v>
          </cell>
        </row>
        <row r="216">
          <cell r="A216">
            <v>0.249501</v>
          </cell>
          <cell r="B216">
            <v>1.511889</v>
          </cell>
          <cell r="C216">
            <v>4.6470000000000001E-3</v>
          </cell>
        </row>
        <row r="217">
          <cell r="A217">
            <v>0.25199500000000002</v>
          </cell>
          <cell r="B217">
            <v>1.51058</v>
          </cell>
          <cell r="C217">
            <v>4.5900000000000003E-3</v>
          </cell>
        </row>
        <row r="218">
          <cell r="A218">
            <v>0.25451499999999999</v>
          </cell>
          <cell r="B218">
            <v>1.5093080000000001</v>
          </cell>
          <cell r="C218">
            <v>4.535E-3</v>
          </cell>
        </row>
        <row r="219">
          <cell r="A219">
            <v>0.25706000000000001</v>
          </cell>
          <cell r="B219">
            <v>1.50807</v>
          </cell>
          <cell r="C219">
            <v>4.4799999999999996E-3</v>
          </cell>
        </row>
        <row r="220">
          <cell r="A220">
            <v>0.25963000000000003</v>
          </cell>
          <cell r="B220">
            <v>1.506866</v>
          </cell>
          <cell r="C220">
            <v>4.4260000000000002E-3</v>
          </cell>
        </row>
        <row r="221">
          <cell r="A221">
            <v>0.26222600000000001</v>
          </cell>
          <cell r="B221">
            <v>1.505695</v>
          </cell>
          <cell r="C221">
            <v>4.372E-3</v>
          </cell>
        </row>
        <row r="222">
          <cell r="A222">
            <v>0.26484799999999997</v>
          </cell>
          <cell r="B222">
            <v>1.5045550000000001</v>
          </cell>
          <cell r="C222">
            <v>4.3200000000000001E-3</v>
          </cell>
        </row>
        <row r="223">
          <cell r="A223">
            <v>0.26749699999999998</v>
          </cell>
          <cell r="B223">
            <v>1.5034449999999999</v>
          </cell>
          <cell r="C223">
            <v>4.2680000000000001E-3</v>
          </cell>
        </row>
        <row r="224">
          <cell r="A224">
            <v>0.27017099999999999</v>
          </cell>
          <cell r="B224">
            <v>1.502364</v>
          </cell>
          <cell r="C224">
            <v>4.2180000000000004E-3</v>
          </cell>
        </row>
        <row r="225">
          <cell r="A225">
            <v>0.27287299999999998</v>
          </cell>
          <cell r="B225">
            <v>1.501312</v>
          </cell>
          <cell r="C225">
            <v>4.1679999999999998E-3</v>
          </cell>
        </row>
        <row r="226">
          <cell r="A226">
            <v>0.27560099999999998</v>
          </cell>
          <cell r="B226">
            <v>1.5002869999999999</v>
          </cell>
          <cell r="C226">
            <v>4.1180000000000001E-3</v>
          </cell>
        </row>
        <row r="227">
          <cell r="A227">
            <v>0.27835700000000002</v>
          </cell>
          <cell r="B227">
            <v>1.499288</v>
          </cell>
          <cell r="C227">
            <v>4.0699999999999998E-3</v>
          </cell>
        </row>
        <row r="228">
          <cell r="A228">
            <v>0.28114</v>
          </cell>
          <cell r="B228">
            <v>1.4983150000000001</v>
          </cell>
          <cell r="C228">
            <v>4.0220000000000004E-3</v>
          </cell>
        </row>
        <row r="229">
          <cell r="A229">
            <v>0.28395100000000001</v>
          </cell>
          <cell r="B229">
            <v>1.4973669999999999</v>
          </cell>
          <cell r="C229">
            <v>3.9750000000000002E-3</v>
          </cell>
        </row>
        <row r="230">
          <cell r="A230">
            <v>0.28679100000000002</v>
          </cell>
          <cell r="B230">
            <v>1.496443</v>
          </cell>
          <cell r="C230">
            <v>3.9290000000000002E-3</v>
          </cell>
        </row>
        <row r="231">
          <cell r="A231">
            <v>0.28965800000000003</v>
          </cell>
          <cell r="B231">
            <v>1.4955430000000001</v>
          </cell>
          <cell r="C231">
            <v>3.8830000000000002E-3</v>
          </cell>
        </row>
        <row r="232">
          <cell r="A232">
            <v>0.29255500000000001</v>
          </cell>
          <cell r="B232">
            <v>1.4946649999999999</v>
          </cell>
          <cell r="C232">
            <v>3.8379999999999998E-3</v>
          </cell>
        </row>
        <row r="233">
          <cell r="A233">
            <v>0.29548000000000002</v>
          </cell>
          <cell r="B233">
            <v>1.4938089999999999</v>
          </cell>
          <cell r="C233">
            <v>3.7940000000000001E-3</v>
          </cell>
        </row>
        <row r="234">
          <cell r="A234">
            <v>0.29843399999999998</v>
          </cell>
          <cell r="B234">
            <v>1.492974</v>
          </cell>
          <cell r="C234">
            <v>3.7499999999999999E-3</v>
          </cell>
        </row>
        <row r="235">
          <cell r="A235">
            <v>0.30141899999999999</v>
          </cell>
          <cell r="B235">
            <v>1.4921599999999999</v>
          </cell>
          <cell r="C235">
            <v>3.7069999999999998E-3</v>
          </cell>
        </row>
        <row r="236">
          <cell r="A236">
            <v>0.30443199999999998</v>
          </cell>
          <cell r="B236">
            <v>1.491366</v>
          </cell>
          <cell r="C236">
            <v>3.6649999999999999E-3</v>
          </cell>
        </row>
        <row r="237">
          <cell r="A237">
            <v>0.30747600000000003</v>
          </cell>
          <cell r="B237">
            <v>1.490591</v>
          </cell>
          <cell r="C237">
            <v>3.6229999999999999E-3</v>
          </cell>
        </row>
        <row r="238">
          <cell r="A238">
            <v>0.31055100000000002</v>
          </cell>
          <cell r="B238">
            <v>1.489835</v>
          </cell>
          <cell r="C238">
            <v>3.5820000000000001E-3</v>
          </cell>
        </row>
        <row r="239">
          <cell r="A239">
            <v>0.31365599999999999</v>
          </cell>
          <cell r="B239">
            <v>1.489098</v>
          </cell>
          <cell r="C239">
            <v>3.5409999999999999E-3</v>
          </cell>
        </row>
        <row r="240">
          <cell r="A240">
            <v>0.31679200000000002</v>
          </cell>
          <cell r="B240">
            <v>1.4883789999999999</v>
          </cell>
          <cell r="C240">
            <v>3.5010000000000002E-3</v>
          </cell>
        </row>
        <row r="241">
          <cell r="A241">
            <v>0.31996000000000002</v>
          </cell>
          <cell r="B241">
            <v>1.487676</v>
          </cell>
          <cell r="C241">
            <v>3.4610000000000001E-3</v>
          </cell>
        </row>
        <row r="242">
          <cell r="A242">
            <v>0.32315899999999997</v>
          </cell>
          <cell r="B242">
            <v>1.486991</v>
          </cell>
          <cell r="C242">
            <v>3.4220000000000001E-3</v>
          </cell>
        </row>
        <row r="243">
          <cell r="A243">
            <v>0.32639099999999999</v>
          </cell>
          <cell r="B243">
            <v>1.4863219999999999</v>
          </cell>
          <cell r="C243">
            <v>3.3839999999999999E-3</v>
          </cell>
        </row>
        <row r="244">
          <cell r="A244">
            <v>0.329654</v>
          </cell>
          <cell r="B244">
            <v>1.485668</v>
          </cell>
          <cell r="C244">
            <v>3.346E-3</v>
          </cell>
        </row>
        <row r="245">
          <cell r="A245">
            <v>0.33295000000000002</v>
          </cell>
          <cell r="B245">
            <v>1.485031</v>
          </cell>
          <cell r="C245">
            <v>3.3089999999999999E-3</v>
          </cell>
        </row>
        <row r="246">
          <cell r="A246">
            <v>0.33628000000000002</v>
          </cell>
          <cell r="B246">
            <v>1.4844079999999999</v>
          </cell>
          <cell r="C246">
            <v>3.2720000000000002E-3</v>
          </cell>
        </row>
        <row r="247">
          <cell r="A247">
            <v>0.339642</v>
          </cell>
          <cell r="B247">
            <v>1.4838</v>
          </cell>
          <cell r="C247">
            <v>3.235E-3</v>
          </cell>
        </row>
        <row r="248">
          <cell r="A248">
            <v>0.34303800000000001</v>
          </cell>
          <cell r="B248">
            <v>1.483206</v>
          </cell>
          <cell r="C248">
            <v>3.199E-3</v>
          </cell>
        </row>
        <row r="249">
          <cell r="A249">
            <v>0.346468</v>
          </cell>
          <cell r="B249">
            <v>1.482626</v>
          </cell>
          <cell r="C249">
            <v>3.1640000000000001E-3</v>
          </cell>
        </row>
        <row r="250">
          <cell r="A250">
            <v>0.34993299999999999</v>
          </cell>
          <cell r="B250">
            <v>1.482059</v>
          </cell>
          <cell r="C250">
            <v>3.1289999999999998E-3</v>
          </cell>
        </row>
        <row r="251">
          <cell r="A251">
            <v>0.35343200000000002</v>
          </cell>
          <cell r="B251">
            <v>1.481506</v>
          </cell>
          <cell r="C251">
            <v>3.094E-3</v>
          </cell>
        </row>
        <row r="252">
          <cell r="A252">
            <v>0.35696600000000001</v>
          </cell>
          <cell r="B252">
            <v>1.4809650000000001</v>
          </cell>
          <cell r="C252">
            <v>3.0599999999999998E-3</v>
          </cell>
        </row>
        <row r="253">
          <cell r="A253">
            <v>0.36053499999999999</v>
          </cell>
          <cell r="B253">
            <v>1.480437</v>
          </cell>
          <cell r="C253">
            <v>3.0270000000000002E-3</v>
          </cell>
        </row>
        <row r="254">
          <cell r="A254">
            <v>0.36414000000000002</v>
          </cell>
          <cell r="B254">
            <v>1.479921</v>
          </cell>
          <cell r="C254">
            <v>2.9940000000000001E-3</v>
          </cell>
        </row>
        <row r="255">
          <cell r="A255">
            <v>0.36778100000000002</v>
          </cell>
          <cell r="B255">
            <v>1.4794160000000001</v>
          </cell>
          <cell r="C255">
            <v>2.9610000000000001E-3</v>
          </cell>
        </row>
        <row r="256">
          <cell r="A256">
            <v>0.37145800000000001</v>
          </cell>
          <cell r="B256">
            <v>1.478923</v>
          </cell>
          <cell r="C256">
            <v>2.928E-3</v>
          </cell>
        </row>
        <row r="257">
          <cell r="A257">
            <v>0.37517299999999998</v>
          </cell>
          <cell r="B257">
            <v>1.478442</v>
          </cell>
          <cell r="C257">
            <v>2.8960000000000001E-3</v>
          </cell>
        </row>
        <row r="258">
          <cell r="A258">
            <v>0.37892399999999998</v>
          </cell>
          <cell r="B258">
            <v>1.4779709999999999</v>
          </cell>
          <cell r="C258">
            <v>2.8649999999999999E-3</v>
          </cell>
        </row>
        <row r="259">
          <cell r="A259">
            <v>0.38271300000000003</v>
          </cell>
          <cell r="B259">
            <v>1.477511</v>
          </cell>
          <cell r="C259">
            <v>2.8340000000000001E-3</v>
          </cell>
        </row>
        <row r="260">
          <cell r="A260">
            <v>0.38653999999999999</v>
          </cell>
          <cell r="B260">
            <v>1.477061</v>
          </cell>
          <cell r="C260">
            <v>2.8029999999999999E-3</v>
          </cell>
        </row>
        <row r="261">
          <cell r="A261">
            <v>0.390405</v>
          </cell>
          <cell r="B261">
            <v>1.476621</v>
          </cell>
          <cell r="C261">
            <v>2.7729999999999999E-3</v>
          </cell>
        </row>
        <row r="262">
          <cell r="A262">
            <v>0.39430799999999999</v>
          </cell>
          <cell r="B262">
            <v>1.476191</v>
          </cell>
          <cell r="C262">
            <v>2.7430000000000002E-3</v>
          </cell>
        </row>
        <row r="263">
          <cell r="A263">
            <v>0.39825100000000002</v>
          </cell>
          <cell r="B263">
            <v>1.4757709999999999</v>
          </cell>
          <cell r="C263">
            <v>2.7130000000000001E-3</v>
          </cell>
        </row>
        <row r="264">
          <cell r="A264">
            <v>0.40223300000000001</v>
          </cell>
          <cell r="B264">
            <v>1.47536</v>
          </cell>
          <cell r="C264">
            <v>2.6840000000000002E-3</v>
          </cell>
        </row>
        <row r="265">
          <cell r="A265">
            <v>0.40625499999999998</v>
          </cell>
          <cell r="B265">
            <v>1.474958</v>
          </cell>
          <cell r="C265">
            <v>2.6549999999999998E-3</v>
          </cell>
        </row>
        <row r="266">
          <cell r="A266">
            <v>0.41031699999999999</v>
          </cell>
          <cell r="B266">
            <v>1.4745649999999999</v>
          </cell>
          <cell r="C266">
            <v>2.627E-3</v>
          </cell>
        </row>
        <row r="267">
          <cell r="A267">
            <v>0.41442000000000001</v>
          </cell>
          <cell r="B267">
            <v>1.474181</v>
          </cell>
          <cell r="C267">
            <v>2.5990000000000002E-3</v>
          </cell>
        </row>
        <row r="268">
          <cell r="A268">
            <v>0.41856399999999999</v>
          </cell>
          <cell r="B268">
            <v>1.473805</v>
          </cell>
          <cell r="C268">
            <v>2.5709999999999999E-3</v>
          </cell>
        </row>
        <row r="269">
          <cell r="A269">
            <v>0.42274899999999999</v>
          </cell>
          <cell r="B269">
            <v>1.473438</v>
          </cell>
          <cell r="C269">
            <v>2.5430000000000001E-3</v>
          </cell>
        </row>
        <row r="270">
          <cell r="A270">
            <v>0.42697600000000002</v>
          </cell>
          <cell r="B270">
            <v>1.4730780000000001</v>
          </cell>
          <cell r="C270">
            <v>2.516E-3</v>
          </cell>
        </row>
        <row r="271">
          <cell r="A271">
            <v>0.43124499999999999</v>
          </cell>
          <cell r="B271">
            <v>1.4727269999999999</v>
          </cell>
          <cell r="C271">
            <v>2.4889999999999999E-3</v>
          </cell>
        </row>
        <row r="272">
          <cell r="A272">
            <v>0.435558</v>
          </cell>
          <cell r="B272">
            <v>1.472383</v>
          </cell>
          <cell r="C272">
            <v>2.4629999999999999E-3</v>
          </cell>
        </row>
        <row r="273">
          <cell r="A273">
            <v>0.439913</v>
          </cell>
          <cell r="B273">
            <v>1.4720470000000001</v>
          </cell>
          <cell r="C273">
            <v>2.4369999999999999E-3</v>
          </cell>
        </row>
        <row r="274">
          <cell r="A274">
            <v>0.44431100000000001</v>
          </cell>
          <cell r="B274">
            <v>1.4717180000000001</v>
          </cell>
          <cell r="C274">
            <v>2.4109999999999999E-3</v>
          </cell>
        </row>
        <row r="275">
          <cell r="A275">
            <v>0.44875399999999999</v>
          </cell>
          <cell r="B275">
            <v>1.4713959999999999</v>
          </cell>
          <cell r="C275">
            <v>2.385E-3</v>
          </cell>
        </row>
        <row r="276">
          <cell r="A276">
            <v>0.453241</v>
          </cell>
          <cell r="B276">
            <v>1.4710810000000001</v>
          </cell>
          <cell r="C276">
            <v>2.3600000000000001E-3</v>
          </cell>
        </row>
        <row r="277">
          <cell r="A277">
            <v>0.45777299999999999</v>
          </cell>
          <cell r="B277">
            <v>1.4707730000000001</v>
          </cell>
          <cell r="C277">
            <v>2.3349999999999998E-3</v>
          </cell>
        </row>
        <row r="278">
          <cell r="A278">
            <v>0.46234999999999998</v>
          </cell>
          <cell r="B278">
            <v>1.4704710000000001</v>
          </cell>
          <cell r="C278">
            <v>2.3110000000000001E-3</v>
          </cell>
        </row>
        <row r="279">
          <cell r="A279">
            <v>0.46697300000000003</v>
          </cell>
          <cell r="B279">
            <v>1.4701759999999999</v>
          </cell>
          <cell r="C279">
            <v>2.2859999999999998E-3</v>
          </cell>
        </row>
        <row r="280">
          <cell r="A280">
            <v>0.47164299999999998</v>
          </cell>
          <cell r="B280">
            <v>1.4698880000000001</v>
          </cell>
          <cell r="C280">
            <v>2.2620000000000001E-3</v>
          </cell>
        </row>
        <row r="281">
          <cell r="A281">
            <v>0.47635899999999998</v>
          </cell>
          <cell r="B281">
            <v>1.4696050000000001</v>
          </cell>
          <cell r="C281">
            <v>2.238E-3</v>
          </cell>
        </row>
        <row r="282">
          <cell r="A282">
            <v>0.48112199999999999</v>
          </cell>
          <cell r="B282">
            <v>1.4693290000000001</v>
          </cell>
          <cell r="C282">
            <v>2.215E-3</v>
          </cell>
        </row>
        <row r="283">
          <cell r="A283">
            <v>0.485933</v>
          </cell>
          <cell r="B283">
            <v>1.469058</v>
          </cell>
          <cell r="C283">
            <v>2.1919999999999999E-3</v>
          </cell>
        </row>
        <row r="284">
          <cell r="A284">
            <v>0.49079200000000001</v>
          </cell>
          <cell r="B284">
            <v>1.4687939999999999</v>
          </cell>
          <cell r="C284">
            <v>2.1689999999999999E-3</v>
          </cell>
        </row>
        <row r="285">
          <cell r="A285">
            <v>0.495699</v>
          </cell>
          <cell r="B285">
            <v>1.4685349999999999</v>
          </cell>
          <cell r="C285">
            <v>2.1459999999999999E-3</v>
          </cell>
        </row>
        <row r="286">
          <cell r="A286">
            <v>0.50065499999999996</v>
          </cell>
          <cell r="B286">
            <v>1.4682809999999999</v>
          </cell>
          <cell r="C286">
            <v>2.1229999999999999E-3</v>
          </cell>
        </row>
        <row r="287">
          <cell r="A287">
            <v>0.50566199999999994</v>
          </cell>
          <cell r="B287">
            <v>1.4680329999999999</v>
          </cell>
          <cell r="C287">
            <v>2.101E-3</v>
          </cell>
        </row>
        <row r="288">
          <cell r="A288">
            <v>0.51071800000000001</v>
          </cell>
          <cell r="B288">
            <v>1.4677899999999999</v>
          </cell>
          <cell r="C288">
            <v>2.0790000000000001E-3</v>
          </cell>
        </row>
        <row r="289">
          <cell r="A289">
            <v>0.51582399999999995</v>
          </cell>
          <cell r="B289">
            <v>1.4675530000000001</v>
          </cell>
          <cell r="C289">
            <v>2.0579999999999999E-3</v>
          </cell>
        </row>
        <row r="290">
          <cell r="A290">
            <v>0.52098199999999995</v>
          </cell>
          <cell r="B290">
            <v>1.46732</v>
          </cell>
          <cell r="C290">
            <v>2.036E-3</v>
          </cell>
        </row>
        <row r="291">
          <cell r="A291">
            <v>0.52619099999999996</v>
          </cell>
          <cell r="B291">
            <v>1.4670920000000001</v>
          </cell>
          <cell r="C291">
            <v>2.0149999999999999E-3</v>
          </cell>
        </row>
        <row r="292">
          <cell r="A292">
            <v>0.53145299999999995</v>
          </cell>
          <cell r="B292">
            <v>1.466869</v>
          </cell>
          <cell r="C292">
            <v>1.9940000000000001E-3</v>
          </cell>
        </row>
        <row r="293">
          <cell r="A293">
            <v>0.53676699999999999</v>
          </cell>
          <cell r="B293">
            <v>1.4666509999999999</v>
          </cell>
          <cell r="C293">
            <v>1.9729999999999999E-3</v>
          </cell>
        </row>
        <row r="294">
          <cell r="A294">
            <v>0.542134</v>
          </cell>
          <cell r="B294">
            <v>1.466437</v>
          </cell>
          <cell r="C294">
            <v>1.9530000000000001E-3</v>
          </cell>
        </row>
        <row r="295">
          <cell r="A295">
            <v>0.54755500000000001</v>
          </cell>
          <cell r="B295">
            <v>1.4662280000000001</v>
          </cell>
          <cell r="C295">
            <v>1.933E-3</v>
          </cell>
        </row>
        <row r="296">
          <cell r="A296">
            <v>0.55303000000000002</v>
          </cell>
          <cell r="B296">
            <v>1.4660230000000001</v>
          </cell>
          <cell r="C296">
            <v>1.913E-3</v>
          </cell>
        </row>
        <row r="297">
          <cell r="A297">
            <v>0.55855999999999995</v>
          </cell>
          <cell r="B297">
            <v>1.4658230000000001</v>
          </cell>
          <cell r="C297">
            <v>1.8929999999999999E-3</v>
          </cell>
        </row>
        <row r="298">
          <cell r="A298">
            <v>0.56414500000000001</v>
          </cell>
          <cell r="B298">
            <v>1.465627</v>
          </cell>
          <cell r="C298">
            <v>1.8730000000000001E-3</v>
          </cell>
        </row>
        <row r="299">
          <cell r="A299">
            <v>0.56978600000000001</v>
          </cell>
          <cell r="B299">
            <v>1.4654339999999999</v>
          </cell>
          <cell r="C299">
            <v>1.854E-3</v>
          </cell>
        </row>
        <row r="300">
          <cell r="A300">
            <v>0.57548299999999997</v>
          </cell>
          <cell r="B300">
            <v>1.465246</v>
          </cell>
          <cell r="C300">
            <v>1.835E-3</v>
          </cell>
        </row>
        <row r="301">
          <cell r="A301">
            <v>0.581237</v>
          </cell>
          <cell r="B301">
            <v>1.4650620000000001</v>
          </cell>
          <cell r="C301">
            <v>1.8159999999999999E-3</v>
          </cell>
        </row>
        <row r="302">
          <cell r="A302">
            <v>0.58704900000000004</v>
          </cell>
          <cell r="B302">
            <v>1.464882</v>
          </cell>
          <cell r="C302">
            <v>1.797E-3</v>
          </cell>
        </row>
        <row r="303">
          <cell r="A303">
            <v>0.59291899999999997</v>
          </cell>
          <cell r="B303">
            <v>1.4647049999999999</v>
          </cell>
          <cell r="C303">
            <v>1.779E-3</v>
          </cell>
        </row>
        <row r="304">
          <cell r="A304">
            <v>0.59884800000000005</v>
          </cell>
          <cell r="B304">
            <v>1.4645319999999999</v>
          </cell>
          <cell r="C304">
            <v>1.761E-3</v>
          </cell>
        </row>
        <row r="305">
          <cell r="A305">
            <v>0.60483500000000001</v>
          </cell>
          <cell r="B305">
            <v>1.4643630000000001</v>
          </cell>
          <cell r="C305">
            <v>1.7420000000000001E-3</v>
          </cell>
        </row>
        <row r="306">
          <cell r="A306">
            <v>0.61088299999999995</v>
          </cell>
          <cell r="B306">
            <v>1.464197</v>
          </cell>
          <cell r="C306">
            <v>1.725E-3</v>
          </cell>
        </row>
        <row r="307">
          <cell r="A307">
            <v>0.61699099999999996</v>
          </cell>
          <cell r="B307">
            <v>1.4640340000000001</v>
          </cell>
          <cell r="C307">
            <v>1.707E-3</v>
          </cell>
        </row>
        <row r="308">
          <cell r="A308">
            <v>0.62316099999999996</v>
          </cell>
          <cell r="B308">
            <v>1.463875</v>
          </cell>
          <cell r="C308">
            <v>1.689E-3</v>
          </cell>
        </row>
        <row r="309">
          <cell r="A309">
            <v>0.62939199999999995</v>
          </cell>
          <cell r="B309">
            <v>1.4637199999999999</v>
          </cell>
          <cell r="C309">
            <v>1.6720000000000001E-3</v>
          </cell>
        </row>
        <row r="310">
          <cell r="A310">
            <v>0.63568499999999994</v>
          </cell>
          <cell r="B310">
            <v>1.4635670000000001</v>
          </cell>
          <cell r="C310">
            <v>1.655E-3</v>
          </cell>
        </row>
        <row r="311">
          <cell r="A311">
            <v>0.64204099999999997</v>
          </cell>
          <cell r="B311">
            <v>1.4634180000000001</v>
          </cell>
          <cell r="C311">
            <v>1.6379999999999999E-3</v>
          </cell>
        </row>
        <row r="312">
          <cell r="A312">
            <v>0.64846099999999995</v>
          </cell>
          <cell r="B312">
            <v>1.463271</v>
          </cell>
          <cell r="C312">
            <v>1.621E-3</v>
          </cell>
        </row>
        <row r="313">
          <cell r="A313">
            <v>0.654945</v>
          </cell>
          <cell r="B313">
            <v>1.463128</v>
          </cell>
          <cell r="C313">
            <v>1.6050000000000001E-3</v>
          </cell>
        </row>
        <row r="314">
          <cell r="A314">
            <v>0.66149400000000003</v>
          </cell>
          <cell r="B314">
            <v>1.462988</v>
          </cell>
          <cell r="C314">
            <v>1.588E-3</v>
          </cell>
        </row>
        <row r="315">
          <cell r="A315">
            <v>0.66810800000000004</v>
          </cell>
          <cell r="B315">
            <v>1.46285</v>
          </cell>
          <cell r="C315">
            <v>1.572E-3</v>
          </cell>
        </row>
        <row r="316">
          <cell r="A316">
            <v>0.67478899999999997</v>
          </cell>
          <cell r="B316">
            <v>1.4627159999999999</v>
          </cell>
          <cell r="C316">
            <v>1.5560000000000001E-3</v>
          </cell>
        </row>
        <row r="317">
          <cell r="A317">
            <v>0.68153600000000003</v>
          </cell>
          <cell r="B317">
            <v>1.4625840000000001</v>
          </cell>
          <cell r="C317">
            <v>1.5399999999999999E-3</v>
          </cell>
        </row>
        <row r="318">
          <cell r="A318">
            <v>0.68835100000000005</v>
          </cell>
          <cell r="B318">
            <v>1.4624550000000001</v>
          </cell>
          <cell r="C318">
            <v>1.524E-3</v>
          </cell>
        </row>
        <row r="319">
          <cell r="A319">
            <v>0.69523400000000002</v>
          </cell>
          <cell r="B319">
            <v>1.4623280000000001</v>
          </cell>
          <cell r="C319">
            <v>1.5089999999999999E-3</v>
          </cell>
        </row>
        <row r="320">
          <cell r="A320">
            <v>0.70218499999999995</v>
          </cell>
          <cell r="B320">
            <v>1.4622040000000001</v>
          </cell>
          <cell r="C320">
            <v>1.4940000000000001E-3</v>
          </cell>
        </row>
        <row r="321">
          <cell r="A321">
            <v>0.709206</v>
          </cell>
          <cell r="B321">
            <v>1.462083</v>
          </cell>
          <cell r="C321">
            <v>1.4779999999999999E-3</v>
          </cell>
        </row>
        <row r="322">
          <cell r="A322">
            <v>0.71629799999999999</v>
          </cell>
          <cell r="B322">
            <v>1.461964</v>
          </cell>
          <cell r="C322">
            <v>1.4630000000000001E-3</v>
          </cell>
        </row>
        <row r="323">
          <cell r="A323">
            <v>0.72345999999999999</v>
          </cell>
          <cell r="B323">
            <v>1.4618469999999999</v>
          </cell>
          <cell r="C323">
            <v>1.4480000000000001E-3</v>
          </cell>
        </row>
        <row r="324">
          <cell r="A324">
            <v>0.73069399999999995</v>
          </cell>
          <cell r="B324">
            <v>1.4617329999999999</v>
          </cell>
          <cell r="C324">
            <v>1.4339999999999999E-3</v>
          </cell>
        </row>
        <row r="325">
          <cell r="A325">
            <v>0.73799999999999999</v>
          </cell>
          <cell r="B325">
            <v>1.461622</v>
          </cell>
          <cell r="C325">
            <v>1.4189999999999999E-3</v>
          </cell>
        </row>
        <row r="326">
          <cell r="A326">
            <v>0.74537900000000001</v>
          </cell>
          <cell r="B326">
            <v>1.4615119999999999</v>
          </cell>
          <cell r="C326">
            <v>1.405E-3</v>
          </cell>
        </row>
        <row r="327">
          <cell r="A327">
            <v>0.75283299999999997</v>
          </cell>
          <cell r="B327">
            <v>1.4614050000000001</v>
          </cell>
          <cell r="C327">
            <v>1.39E-3</v>
          </cell>
        </row>
        <row r="328">
          <cell r="A328">
            <v>0.76036000000000004</v>
          </cell>
          <cell r="B328">
            <v>1.4613</v>
          </cell>
          <cell r="C328">
            <v>1.3760000000000001E-3</v>
          </cell>
        </row>
        <row r="329">
          <cell r="A329">
            <v>0.76796299999999995</v>
          </cell>
          <cell r="B329">
            <v>1.4611970000000001</v>
          </cell>
          <cell r="C329">
            <v>1.3619999999999999E-3</v>
          </cell>
        </row>
        <row r="330">
          <cell r="A330">
            <v>0.77564200000000005</v>
          </cell>
          <cell r="B330">
            <v>1.461096</v>
          </cell>
          <cell r="C330">
            <v>1.3489999999999999E-3</v>
          </cell>
        </row>
        <row r="331">
          <cell r="A331">
            <v>0.78339800000000004</v>
          </cell>
          <cell r="B331">
            <v>1.4609970000000001</v>
          </cell>
          <cell r="C331">
            <v>1.335E-3</v>
          </cell>
        </row>
        <row r="332">
          <cell r="A332">
            <v>0.79123100000000002</v>
          </cell>
          <cell r="B332">
            <v>1.4609000000000001</v>
          </cell>
          <cell r="C332">
            <v>1.322E-3</v>
          </cell>
        </row>
        <row r="333">
          <cell r="A333">
            <v>0.79914200000000002</v>
          </cell>
          <cell r="B333">
            <v>1.460806</v>
          </cell>
          <cell r="C333">
            <v>1.3079999999999999E-3</v>
          </cell>
        </row>
        <row r="334">
          <cell r="A334">
            <v>0.80713299999999999</v>
          </cell>
          <cell r="B334">
            <v>1.4607129999999999</v>
          </cell>
          <cell r="C334">
            <v>1.2949999999999999E-3</v>
          </cell>
        </row>
        <row r="335">
          <cell r="A335">
            <v>0.81520400000000004</v>
          </cell>
          <cell r="B335">
            <v>1.4606220000000001</v>
          </cell>
          <cell r="C335">
            <v>1.2819999999999999E-3</v>
          </cell>
        </row>
        <row r="336">
          <cell r="A336">
            <v>0.82335499999999995</v>
          </cell>
          <cell r="B336">
            <v>1.4605330000000001</v>
          </cell>
          <cell r="C336">
            <v>1.2689999999999999E-3</v>
          </cell>
        </row>
        <row r="337">
          <cell r="A337">
            <v>0.83158799999999999</v>
          </cell>
          <cell r="B337">
            <v>1.460445</v>
          </cell>
          <cell r="C337">
            <v>1.256E-3</v>
          </cell>
        </row>
        <row r="338">
          <cell r="A338">
            <v>0.83990299999999996</v>
          </cell>
          <cell r="B338">
            <v>1.4603600000000001</v>
          </cell>
          <cell r="C338">
            <v>1.243E-3</v>
          </cell>
        </row>
        <row r="339">
          <cell r="A339">
            <v>0.84830099999999997</v>
          </cell>
          <cell r="B339">
            <v>1.4602759999999999</v>
          </cell>
          <cell r="C339">
            <v>1.2310000000000001E-3</v>
          </cell>
        </row>
        <row r="340">
          <cell r="A340">
            <v>0.85678299999999996</v>
          </cell>
          <cell r="B340">
            <v>1.460194</v>
          </cell>
          <cell r="C340">
            <v>1.2179999999999999E-3</v>
          </cell>
        </row>
        <row r="341">
          <cell r="A341">
            <v>0.86534999999999995</v>
          </cell>
          <cell r="B341">
            <v>1.460113</v>
          </cell>
          <cell r="C341">
            <v>1.206E-3</v>
          </cell>
        </row>
        <row r="342">
          <cell r="A342">
            <v>0.87400299999999997</v>
          </cell>
          <cell r="B342">
            <v>1.4600340000000001</v>
          </cell>
          <cell r="C342">
            <v>1.194E-3</v>
          </cell>
        </row>
        <row r="343">
          <cell r="A343">
            <v>0.88274200000000003</v>
          </cell>
          <cell r="B343">
            <v>1.4599569999999999</v>
          </cell>
          <cell r="C343">
            <v>1.1820000000000001E-3</v>
          </cell>
        </row>
        <row r="344">
          <cell r="A344">
            <v>0.89156899999999994</v>
          </cell>
          <cell r="B344">
            <v>1.459881</v>
          </cell>
          <cell r="C344">
            <v>1.17E-3</v>
          </cell>
        </row>
        <row r="345">
          <cell r="A345">
            <v>0.90048300000000003</v>
          </cell>
          <cell r="B345">
            <v>1.4598070000000001</v>
          </cell>
          <cell r="C345">
            <v>1.158E-3</v>
          </cell>
        </row>
        <row r="346">
          <cell r="A346">
            <v>0.90948700000000005</v>
          </cell>
          <cell r="B346">
            <v>1.4597340000000001</v>
          </cell>
          <cell r="C346">
            <v>1.147E-3</v>
          </cell>
        </row>
        <row r="347">
          <cell r="A347">
            <v>0.91858099999999998</v>
          </cell>
          <cell r="B347">
            <v>1.4596629999999999</v>
          </cell>
          <cell r="C347">
            <v>1.1349999999999999E-3</v>
          </cell>
        </row>
        <row r="348">
          <cell r="A348">
            <v>0.92776599999999998</v>
          </cell>
          <cell r="B348">
            <v>1.4595929999999999</v>
          </cell>
          <cell r="C348">
            <v>1.124E-3</v>
          </cell>
        </row>
        <row r="349">
          <cell r="A349">
            <v>0.93704299999999996</v>
          </cell>
          <cell r="B349">
            <v>1.459525</v>
          </cell>
          <cell r="C349">
            <v>1.1119999999999999E-3</v>
          </cell>
        </row>
        <row r="350">
          <cell r="A350">
            <v>0.94641299999999995</v>
          </cell>
          <cell r="B350">
            <v>1.4594579999999999</v>
          </cell>
          <cell r="C350">
            <v>1.101E-3</v>
          </cell>
        </row>
        <row r="351">
          <cell r="A351">
            <v>0.95587599999999995</v>
          </cell>
          <cell r="B351">
            <v>1.459392</v>
          </cell>
          <cell r="C351">
            <v>1.09E-3</v>
          </cell>
        </row>
        <row r="352">
          <cell r="A352">
            <v>0.96543400000000001</v>
          </cell>
          <cell r="B352">
            <v>1.459328</v>
          </cell>
          <cell r="C352">
            <v>1.0790000000000001E-3</v>
          </cell>
        </row>
        <row r="353">
          <cell r="A353">
            <v>0.97508700000000004</v>
          </cell>
          <cell r="B353">
            <v>1.459265</v>
          </cell>
          <cell r="C353">
            <v>1.0679999999999999E-3</v>
          </cell>
        </row>
        <row r="354">
          <cell r="A354">
            <v>0.98483699999999996</v>
          </cell>
          <cell r="B354">
            <v>1.459203</v>
          </cell>
          <cell r="C354">
            <v>1.0579999999999999E-3</v>
          </cell>
        </row>
        <row r="355">
          <cell r="A355">
            <v>0.99468400000000001</v>
          </cell>
          <cell r="B355">
            <v>1.4591430000000001</v>
          </cell>
          <cell r="C355">
            <v>1.047E-3</v>
          </cell>
        </row>
        <row r="356">
          <cell r="A356">
            <v>1.0046299999999999</v>
          </cell>
          <cell r="B356">
            <v>1.4590829999999999</v>
          </cell>
          <cell r="C356">
            <v>1.036E-3</v>
          </cell>
        </row>
        <row r="357">
          <cell r="A357">
            <v>1.01468</v>
          </cell>
          <cell r="B357">
            <v>1.459025</v>
          </cell>
          <cell r="C357">
            <v>1.026E-3</v>
          </cell>
        </row>
        <row r="358">
          <cell r="A358">
            <v>1.0248200000000001</v>
          </cell>
          <cell r="B358">
            <v>1.458968</v>
          </cell>
          <cell r="C358">
            <v>1.016E-3</v>
          </cell>
        </row>
        <row r="359">
          <cell r="A359">
            <v>1.0350699999999999</v>
          </cell>
          <cell r="B359">
            <v>1.458912</v>
          </cell>
          <cell r="C359">
            <v>1.0059999999999999E-3</v>
          </cell>
        </row>
        <row r="360">
          <cell r="A360">
            <v>1.04542</v>
          </cell>
          <cell r="B360">
            <v>1.458858</v>
          </cell>
          <cell r="C360">
            <v>9.9599999999999992E-4</v>
          </cell>
        </row>
        <row r="361">
          <cell r="A361">
            <v>1.0558700000000001</v>
          </cell>
          <cell r="B361">
            <v>1.458804</v>
          </cell>
          <cell r="C361">
            <v>9.859999999999999E-4</v>
          </cell>
        </row>
        <row r="362">
          <cell r="A362">
            <v>1.06643</v>
          </cell>
          <cell r="B362">
            <v>1.458752</v>
          </cell>
          <cell r="C362">
            <v>9.7599999999999998E-4</v>
          </cell>
        </row>
        <row r="363">
          <cell r="A363">
            <v>1.0770900000000001</v>
          </cell>
          <cell r="B363">
            <v>1.4587000000000001</v>
          </cell>
          <cell r="C363">
            <v>9.6599999999999995E-4</v>
          </cell>
        </row>
        <row r="364">
          <cell r="A364">
            <v>1.08786</v>
          </cell>
          <cell r="B364">
            <v>1.45865</v>
          </cell>
          <cell r="C364">
            <v>9.5600000000000004E-4</v>
          </cell>
        </row>
        <row r="365">
          <cell r="A365">
            <v>1.09874</v>
          </cell>
          <cell r="B365">
            <v>1.4585999999999999</v>
          </cell>
          <cell r="C365">
            <v>9.4700000000000003E-4</v>
          </cell>
        </row>
        <row r="366">
          <cell r="A366">
            <v>1.1097300000000001</v>
          </cell>
          <cell r="B366">
            <v>1.4585520000000001</v>
          </cell>
          <cell r="C366">
            <v>9.3700000000000001E-4</v>
          </cell>
        </row>
        <row r="367">
          <cell r="A367">
            <v>1.1208199999999999</v>
          </cell>
          <cell r="B367">
            <v>1.458504</v>
          </cell>
          <cell r="C367">
            <v>9.2800000000000001E-4</v>
          </cell>
        </row>
        <row r="368">
          <cell r="A368">
            <v>1.1320300000000001</v>
          </cell>
          <cell r="B368">
            <v>1.458458</v>
          </cell>
          <cell r="C368">
            <v>9.19E-4</v>
          </cell>
        </row>
        <row r="369">
          <cell r="A369">
            <v>1.1433500000000001</v>
          </cell>
          <cell r="B369">
            <v>1.458412</v>
          </cell>
          <cell r="C369">
            <v>9.0899999999999998E-4</v>
          </cell>
        </row>
        <row r="370">
          <cell r="A370">
            <v>1.1547799999999999</v>
          </cell>
          <cell r="B370">
            <v>1.4583680000000001</v>
          </cell>
          <cell r="C370">
            <v>8.9999999999999998E-4</v>
          </cell>
        </row>
        <row r="371">
          <cell r="A371">
            <v>1.1663300000000001</v>
          </cell>
          <cell r="B371">
            <v>1.458324</v>
          </cell>
          <cell r="C371">
            <v>8.9099999999999997E-4</v>
          </cell>
        </row>
        <row r="372">
          <cell r="A372">
            <v>1.1779900000000001</v>
          </cell>
          <cell r="B372">
            <v>1.4582809999999999</v>
          </cell>
          <cell r="C372">
            <v>8.8199999999999997E-4</v>
          </cell>
        </row>
        <row r="373">
          <cell r="A373">
            <v>1.18977</v>
          </cell>
          <cell r="B373">
            <v>1.4582390000000001</v>
          </cell>
          <cell r="C373">
            <v>8.7399999999999999E-4</v>
          </cell>
        </row>
        <row r="374">
          <cell r="A374">
            <v>1.20167</v>
          </cell>
          <cell r="B374">
            <v>1.4581980000000001</v>
          </cell>
          <cell r="C374">
            <v>8.6499999999999999E-4</v>
          </cell>
        </row>
        <row r="375">
          <cell r="A375">
            <v>1.2136800000000001</v>
          </cell>
          <cell r="B375">
            <v>1.4581569999999999</v>
          </cell>
          <cell r="C375">
            <v>8.5599999999999999E-4</v>
          </cell>
        </row>
        <row r="376">
          <cell r="A376">
            <v>1.2258199999999999</v>
          </cell>
          <cell r="B376">
            <v>1.458118</v>
          </cell>
          <cell r="C376">
            <v>8.4800000000000001E-4</v>
          </cell>
        </row>
        <row r="377">
          <cell r="A377">
            <v>1.23807</v>
          </cell>
          <cell r="B377">
            <v>1.4580789999999999</v>
          </cell>
          <cell r="C377">
            <v>8.3900000000000001E-4</v>
          </cell>
        </row>
        <row r="378">
          <cell r="A378">
            <v>1.2504500000000001</v>
          </cell>
          <cell r="B378">
            <v>1.4580409999999999</v>
          </cell>
          <cell r="C378">
            <v>8.3100000000000003E-4</v>
          </cell>
        </row>
        <row r="379">
          <cell r="A379">
            <v>1.2629600000000001</v>
          </cell>
          <cell r="B379">
            <v>1.4580040000000001</v>
          </cell>
          <cell r="C379">
            <v>8.2200000000000003E-4</v>
          </cell>
        </row>
        <row r="380">
          <cell r="A380">
            <v>1.2755799999999999</v>
          </cell>
          <cell r="B380">
            <v>1.457967</v>
          </cell>
          <cell r="C380">
            <v>8.1400000000000005E-4</v>
          </cell>
        </row>
        <row r="381">
          <cell r="A381">
            <v>1.28834</v>
          </cell>
          <cell r="B381">
            <v>1.4579310000000001</v>
          </cell>
          <cell r="C381">
            <v>8.0599999999999997E-4</v>
          </cell>
        </row>
        <row r="382">
          <cell r="A382">
            <v>1.30122</v>
          </cell>
          <cell r="B382">
            <v>1.4578960000000001</v>
          </cell>
          <cell r="C382">
            <v>7.9799999999999999E-4</v>
          </cell>
        </row>
        <row r="383">
          <cell r="A383">
            <v>1.31423</v>
          </cell>
          <cell r="B383">
            <v>1.457862</v>
          </cell>
          <cell r="C383">
            <v>7.9000000000000001E-4</v>
          </cell>
        </row>
        <row r="384">
          <cell r="A384">
            <v>1.3273699999999999</v>
          </cell>
          <cell r="B384">
            <v>1.4578279999999999</v>
          </cell>
          <cell r="C384">
            <v>7.8200000000000003E-4</v>
          </cell>
        </row>
        <row r="385">
          <cell r="A385">
            <v>1.3406499999999999</v>
          </cell>
          <cell r="B385">
            <v>1.457795</v>
          </cell>
          <cell r="C385">
            <v>7.7399999999999995E-4</v>
          </cell>
        </row>
        <row r="386">
          <cell r="A386">
            <v>1.35405</v>
          </cell>
          <cell r="B386">
            <v>1.4577629999999999</v>
          </cell>
          <cell r="C386">
            <v>7.67E-4</v>
          </cell>
        </row>
        <row r="387">
          <cell r="A387">
            <v>1.3675900000000001</v>
          </cell>
          <cell r="B387">
            <v>1.4577310000000001</v>
          </cell>
          <cell r="C387">
            <v>7.5900000000000002E-4</v>
          </cell>
        </row>
        <row r="388">
          <cell r="A388">
            <v>1.38127</v>
          </cell>
          <cell r="B388">
            <v>1.4577</v>
          </cell>
          <cell r="C388">
            <v>7.5100000000000004E-4</v>
          </cell>
        </row>
        <row r="389">
          <cell r="A389">
            <v>1.3950800000000001</v>
          </cell>
          <cell r="B389">
            <v>1.4576690000000001</v>
          </cell>
          <cell r="C389">
            <v>7.4399999999999998E-4</v>
          </cell>
        </row>
        <row r="390">
          <cell r="A390">
            <v>1.40903</v>
          </cell>
          <cell r="B390">
            <v>1.45764</v>
          </cell>
          <cell r="C390">
            <v>7.3700000000000002E-4</v>
          </cell>
        </row>
        <row r="391">
          <cell r="A391">
            <v>1.4231100000000001</v>
          </cell>
          <cell r="B391">
            <v>1.4576100000000001</v>
          </cell>
          <cell r="C391">
            <v>7.2900000000000005E-4</v>
          </cell>
        </row>
        <row r="392">
          <cell r="A392">
            <v>1.4373400000000001</v>
          </cell>
          <cell r="B392">
            <v>1.4575819999999999</v>
          </cell>
          <cell r="C392">
            <v>7.2199999999999999E-4</v>
          </cell>
        </row>
        <row r="393">
          <cell r="A393">
            <v>1.4517199999999999</v>
          </cell>
          <cell r="B393">
            <v>1.4575530000000001</v>
          </cell>
          <cell r="C393">
            <v>7.1500000000000003E-4</v>
          </cell>
        </row>
        <row r="394">
          <cell r="A394">
            <v>1.4662299999999999</v>
          </cell>
          <cell r="B394">
            <v>1.4575260000000001</v>
          </cell>
          <cell r="C394">
            <v>7.0799999999999997E-4</v>
          </cell>
        </row>
        <row r="395">
          <cell r="A395">
            <v>1.48089</v>
          </cell>
          <cell r="B395">
            <v>1.4574990000000001</v>
          </cell>
          <cell r="C395">
            <v>7.0100000000000002E-4</v>
          </cell>
        </row>
        <row r="396">
          <cell r="A396">
            <v>1.4957</v>
          </cell>
          <cell r="B396">
            <v>1.4574720000000001</v>
          </cell>
          <cell r="C396">
            <v>6.9399999999999996E-4</v>
          </cell>
        </row>
        <row r="397">
          <cell r="A397">
            <v>1.5106599999999999</v>
          </cell>
          <cell r="B397">
            <v>1.4574469999999999</v>
          </cell>
          <cell r="C397">
            <v>6.87E-4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002"/>
  <sheetViews>
    <sheetView tabSelected="1" workbookViewId="0">
      <selection activeCell="N2" sqref="N2"/>
    </sheetView>
  </sheetViews>
  <sheetFormatPr defaultRowHeight="14.25" x14ac:dyDescent="0.45"/>
  <cols>
    <col min="5" max="5" width="11.73046875" bestFit="1" customWidth="1"/>
    <col min="9" max="9" width="11.59765625" bestFit="1" customWidth="1"/>
  </cols>
  <sheetData>
    <row r="1" spans="1:19" x14ac:dyDescent="0.45">
      <c r="A1" t="s">
        <v>25</v>
      </c>
      <c r="B1" t="s">
        <v>2</v>
      </c>
      <c r="C1" t="s">
        <v>0</v>
      </c>
      <c r="D1" t="s">
        <v>1</v>
      </c>
      <c r="E1" t="s">
        <v>3</v>
      </c>
      <c r="H1" t="s">
        <v>26</v>
      </c>
      <c r="I1" t="s">
        <v>27</v>
      </c>
      <c r="J1" s="1" t="s">
        <v>0</v>
      </c>
      <c r="K1" t="s">
        <v>1</v>
      </c>
      <c r="L1" t="s">
        <v>3</v>
      </c>
      <c r="R1" s="1"/>
      <c r="S1" s="1"/>
    </row>
    <row r="2" spans="1:19" x14ac:dyDescent="0.45">
      <c r="A2">
        <f>B2*1000</f>
        <v>250</v>
      </c>
      <c r="B2">
        <v>0.25</v>
      </c>
      <c r="C2">
        <v>1.665</v>
      </c>
      <c r="D2">
        <v>3.665</v>
      </c>
      <c r="E2">
        <f>4*PI()*D2/(B2/10000)</f>
        <v>1842229.9320650545</v>
      </c>
      <c r="G2" t="s">
        <v>28</v>
      </c>
      <c r="H2">
        <v>206.6</v>
      </c>
      <c r="I2" s="1"/>
      <c r="J2" s="1">
        <v>1.264</v>
      </c>
      <c r="K2">
        <v>2.472</v>
      </c>
      <c r="L2">
        <v>1503585.09964646</v>
      </c>
      <c r="N2" t="s">
        <v>29</v>
      </c>
      <c r="P2" s="2"/>
      <c r="R2" s="1"/>
      <c r="S2" s="1"/>
    </row>
    <row r="3" spans="1:19" x14ac:dyDescent="0.45">
      <c r="A3">
        <f t="shared" ref="A3:A66" si="0">B3*1000</f>
        <v>260</v>
      </c>
      <c r="B3">
        <v>0.26</v>
      </c>
      <c r="C3">
        <v>1.7569999999999999</v>
      </c>
      <c r="D3">
        <v>4.0839999999999996</v>
      </c>
      <c r="E3">
        <f t="shared" ref="E3:E66" si="1">4*PI()*D3/(B3/10000)</f>
        <v>1973886.830347802</v>
      </c>
      <c r="H3">
        <v>208.4</v>
      </c>
      <c r="I3" s="1"/>
      <c r="J3" s="1">
        <v>1.2728280000000001</v>
      </c>
      <c r="K3">
        <v>2.5209220000000001</v>
      </c>
      <c r="L3">
        <v>1520097.89548423</v>
      </c>
      <c r="R3" s="1"/>
      <c r="S3" s="1"/>
    </row>
    <row r="4" spans="1:19" x14ac:dyDescent="0.45">
      <c r="A4">
        <f t="shared" si="0"/>
        <v>270</v>
      </c>
      <c r="B4">
        <v>0.27</v>
      </c>
      <c r="C4">
        <v>2.0680000000000001</v>
      </c>
      <c r="D4">
        <v>4.68</v>
      </c>
      <c r="E4">
        <f t="shared" si="1"/>
        <v>2178170.9064889229</v>
      </c>
      <c r="H4">
        <v>210.1</v>
      </c>
      <c r="I4" s="1"/>
      <c r="J4" s="1">
        <v>1.288</v>
      </c>
      <c r="K4">
        <v>2.5569999999999999</v>
      </c>
      <c r="L4">
        <v>1529376.9472116299</v>
      </c>
      <c r="R4" s="1"/>
      <c r="S4" s="1"/>
    </row>
    <row r="5" spans="1:19" x14ac:dyDescent="0.45">
      <c r="A5">
        <f t="shared" si="0"/>
        <v>280</v>
      </c>
      <c r="B5">
        <v>0.28000000000000003</v>
      </c>
      <c r="C5">
        <v>2.9590000000000001</v>
      </c>
      <c r="D5">
        <v>5.2869999999999999</v>
      </c>
      <c r="E5">
        <f t="shared" si="1"/>
        <v>2372800.0513613191</v>
      </c>
      <c r="H5">
        <v>211.9</v>
      </c>
      <c r="I5" s="1"/>
      <c r="J5" s="1">
        <v>1.300125</v>
      </c>
      <c r="K5">
        <v>2.5910000000000002</v>
      </c>
      <c r="L5">
        <v>1536548.6673810501</v>
      </c>
      <c r="R5" s="1"/>
      <c r="S5" s="1"/>
    </row>
    <row r="6" spans="1:19" x14ac:dyDescent="0.45">
      <c r="A6">
        <f t="shared" si="0"/>
        <v>290</v>
      </c>
      <c r="B6">
        <v>0.28999999999999998</v>
      </c>
      <c r="C6">
        <v>4.3559999999999999</v>
      </c>
      <c r="D6">
        <v>5.2859999999999996</v>
      </c>
      <c r="E6">
        <f t="shared" si="1"/>
        <v>2290546.036810434</v>
      </c>
      <c r="H6">
        <v>213.8</v>
      </c>
      <c r="I6" s="1"/>
      <c r="J6" s="1">
        <v>1.3109999999999999</v>
      </c>
      <c r="K6">
        <v>2.625</v>
      </c>
      <c r="L6">
        <v>1542877.5894617699</v>
      </c>
      <c r="R6" s="1"/>
      <c r="S6" s="1"/>
    </row>
    <row r="7" spans="1:19" x14ac:dyDescent="0.45">
      <c r="A7">
        <f t="shared" si="0"/>
        <v>300</v>
      </c>
      <c r="B7">
        <v>0.3</v>
      </c>
      <c r="C7">
        <v>4.976</v>
      </c>
      <c r="D7">
        <v>4.234</v>
      </c>
      <c r="E7">
        <f t="shared" si="1"/>
        <v>1773533.772706558</v>
      </c>
      <c r="H7">
        <v>215.6</v>
      </c>
      <c r="I7" s="1"/>
      <c r="J7" s="1">
        <v>1.3179380000000001</v>
      </c>
      <c r="K7">
        <v>2.6651880000000001</v>
      </c>
      <c r="L7">
        <v>1553420.23028491</v>
      </c>
      <c r="R7" s="1"/>
      <c r="S7" s="1"/>
    </row>
    <row r="8" spans="1:19" x14ac:dyDescent="0.45">
      <c r="A8">
        <f t="shared" si="0"/>
        <v>310</v>
      </c>
      <c r="B8">
        <v>0.31</v>
      </c>
      <c r="C8">
        <v>5.1210000000000004</v>
      </c>
      <c r="D8">
        <v>3.5979999999999999</v>
      </c>
      <c r="E8">
        <f t="shared" si="1"/>
        <v>1458509.7248536872</v>
      </c>
      <c r="H8">
        <v>217.5</v>
      </c>
      <c r="I8" s="1"/>
      <c r="J8" s="1">
        <v>1.325</v>
      </c>
      <c r="K8">
        <v>2.71</v>
      </c>
      <c r="L8">
        <v>1565740.89034084</v>
      </c>
      <c r="R8" s="1"/>
      <c r="S8" s="1"/>
    </row>
    <row r="9" spans="1:19" x14ac:dyDescent="0.45">
      <c r="A9">
        <f t="shared" si="0"/>
        <v>320</v>
      </c>
      <c r="B9">
        <v>0.32</v>
      </c>
      <c r="C9">
        <v>5.1120000000000001</v>
      </c>
      <c r="D9">
        <v>3.3029999999999999</v>
      </c>
      <c r="E9">
        <f t="shared" si="1"/>
        <v>1297085.0668508857</v>
      </c>
      <c r="H9">
        <v>219.4</v>
      </c>
      <c r="I9" s="1"/>
      <c r="J9" s="1">
        <v>1.33575</v>
      </c>
      <c r="K9">
        <v>2.7602500000000001</v>
      </c>
      <c r="L9">
        <v>1580962.82991271</v>
      </c>
      <c r="R9" s="1"/>
      <c r="S9" s="1"/>
    </row>
    <row r="10" spans="1:19" x14ac:dyDescent="0.45">
      <c r="A10">
        <f t="shared" si="0"/>
        <v>330</v>
      </c>
      <c r="B10">
        <v>0.33</v>
      </c>
      <c r="C10">
        <v>5.1950000000000003</v>
      </c>
      <c r="D10">
        <v>3.1</v>
      </c>
      <c r="E10">
        <f t="shared" si="1"/>
        <v>1180477.23953071</v>
      </c>
      <c r="H10">
        <v>221.4</v>
      </c>
      <c r="I10" s="1"/>
      <c r="J10" s="1">
        <v>1.349</v>
      </c>
      <c r="K10">
        <v>2.8149999999999999</v>
      </c>
      <c r="L10">
        <v>1597756.69735415</v>
      </c>
      <c r="R10" s="1"/>
      <c r="S10" s="1"/>
    </row>
    <row r="11" spans="1:19" x14ac:dyDescent="0.45">
      <c r="A11">
        <f t="shared" si="0"/>
        <v>340</v>
      </c>
      <c r="B11">
        <v>0.34</v>
      </c>
      <c r="C11">
        <v>5.3010000000000002</v>
      </c>
      <c r="D11">
        <v>2.9769999999999999</v>
      </c>
      <c r="E11">
        <f t="shared" si="1"/>
        <v>1100296.6270278604</v>
      </c>
      <c r="H11">
        <v>223.4</v>
      </c>
      <c r="I11" s="1"/>
      <c r="J11" s="1">
        <v>1.3645620000000001</v>
      </c>
      <c r="K11">
        <v>2.8731249999999999</v>
      </c>
      <c r="L11">
        <v>1616148.3245917901</v>
      </c>
      <c r="R11" s="1"/>
      <c r="S11" s="1"/>
    </row>
    <row r="12" spans="1:19" x14ac:dyDescent="0.45">
      <c r="A12">
        <f t="shared" si="0"/>
        <v>350</v>
      </c>
      <c r="B12">
        <v>0.35</v>
      </c>
      <c r="C12">
        <v>5.4939999999999998</v>
      </c>
      <c r="D12">
        <v>2.9380000000000002</v>
      </c>
      <c r="E12">
        <f t="shared" si="1"/>
        <v>1054857.0532853501</v>
      </c>
      <c r="H12">
        <v>225.4</v>
      </c>
      <c r="I12" s="1"/>
      <c r="J12" s="1">
        <v>1.383</v>
      </c>
      <c r="K12">
        <v>2.9359999999999999</v>
      </c>
      <c r="L12">
        <v>1636861.76236728</v>
      </c>
      <c r="R12" s="1"/>
      <c r="S12" s="1"/>
    </row>
    <row r="13" spans="1:19" x14ac:dyDescent="0.45">
      <c r="A13">
        <f t="shared" si="0"/>
        <v>360</v>
      </c>
      <c r="B13">
        <v>0.36</v>
      </c>
      <c r="C13">
        <v>6.0259999999999998</v>
      </c>
      <c r="D13">
        <v>2.9660000000000002</v>
      </c>
      <c r="E13">
        <f t="shared" si="1"/>
        <v>1035329.3122830364</v>
      </c>
      <c r="H13">
        <v>227.5</v>
      </c>
      <c r="I13" s="1"/>
      <c r="J13" s="1">
        <v>1.4043129999999999</v>
      </c>
      <c r="K13">
        <v>3.0040629999999999</v>
      </c>
      <c r="L13">
        <v>1659348.0882146601</v>
      </c>
      <c r="R13" s="1"/>
      <c r="S13" s="1"/>
    </row>
    <row r="14" spans="1:19" x14ac:dyDescent="0.45">
      <c r="A14">
        <f t="shared" si="0"/>
        <v>370</v>
      </c>
      <c r="B14">
        <v>0.37</v>
      </c>
      <c r="C14">
        <v>6.891</v>
      </c>
      <c r="D14">
        <v>2.1709999999999998</v>
      </c>
      <c r="E14">
        <f t="shared" si="1"/>
        <v>737340.28658848011</v>
      </c>
      <c r="H14">
        <v>229.6</v>
      </c>
      <c r="I14" s="1"/>
      <c r="J14" s="1">
        <v>1.43</v>
      </c>
      <c r="K14">
        <v>3.0790000000000002</v>
      </c>
      <c r="L14">
        <v>1685185.3275963301</v>
      </c>
      <c r="R14" s="1"/>
      <c r="S14" s="1"/>
    </row>
    <row r="15" spans="1:19" x14ac:dyDescent="0.45">
      <c r="A15">
        <f t="shared" si="0"/>
        <v>380</v>
      </c>
      <c r="B15">
        <v>0.38</v>
      </c>
      <c r="C15">
        <v>6.6159999999999997</v>
      </c>
      <c r="D15">
        <v>0.94599999999999995</v>
      </c>
      <c r="E15">
        <f t="shared" si="1"/>
        <v>312836.48950483621</v>
      </c>
      <c r="H15">
        <v>231.7</v>
      </c>
      <c r="I15" s="1"/>
      <c r="J15" s="1">
        <v>1.4611879999999999</v>
      </c>
      <c r="K15">
        <v>3.1616249999999999</v>
      </c>
      <c r="L15">
        <v>1714723.84521464</v>
      </c>
      <c r="R15" s="1"/>
      <c r="S15" s="1"/>
    </row>
    <row r="16" spans="1:19" x14ac:dyDescent="0.45">
      <c r="A16">
        <f t="shared" si="0"/>
        <v>390</v>
      </c>
      <c r="B16">
        <v>0.39</v>
      </c>
      <c r="C16">
        <v>6.0389999999999997</v>
      </c>
      <c r="D16">
        <v>0.44500000000000001</v>
      </c>
      <c r="E16">
        <f t="shared" si="1"/>
        <v>143385.51085614954</v>
      </c>
      <c r="H16">
        <v>233.9</v>
      </c>
      <c r="I16" s="1"/>
      <c r="J16" s="1">
        <v>1.4990000000000001</v>
      </c>
      <c r="K16">
        <v>3.2549999999999999</v>
      </c>
      <c r="L16">
        <v>1748761.7079837101</v>
      </c>
      <c r="R16" s="1"/>
      <c r="S16" s="1"/>
    </row>
    <row r="17" spans="1:19" x14ac:dyDescent="0.45">
      <c r="A17">
        <f t="shared" si="0"/>
        <v>400</v>
      </c>
      <c r="B17">
        <v>0.4</v>
      </c>
      <c r="C17">
        <v>5.6130000000000004</v>
      </c>
      <c r="D17">
        <v>0.29599999999999999</v>
      </c>
      <c r="E17">
        <f t="shared" si="1"/>
        <v>92991.142546257863</v>
      </c>
      <c r="H17">
        <v>236.2</v>
      </c>
      <c r="I17" s="1"/>
      <c r="J17" s="1">
        <v>1.5406249999999999</v>
      </c>
      <c r="K17">
        <v>3.3610630000000001</v>
      </c>
      <c r="L17">
        <v>1788161.02100803</v>
      </c>
      <c r="R17" s="1"/>
      <c r="S17" s="1"/>
    </row>
    <row r="18" spans="1:19" x14ac:dyDescent="0.45">
      <c r="A18">
        <f t="shared" si="0"/>
        <v>410</v>
      </c>
      <c r="B18">
        <v>0.41</v>
      </c>
      <c r="C18">
        <v>5.33</v>
      </c>
      <c r="D18">
        <v>0.22700000000000001</v>
      </c>
      <c r="E18">
        <f t="shared" si="1"/>
        <v>69574.783645354444</v>
      </c>
      <c r="H18">
        <v>238.4</v>
      </c>
      <c r="I18" s="1"/>
      <c r="J18" s="1">
        <v>1.599</v>
      </c>
      <c r="K18">
        <v>3.484</v>
      </c>
      <c r="L18">
        <v>1836461.20891054</v>
      </c>
      <c r="R18" s="1"/>
      <c r="S18" s="1"/>
    </row>
    <row r="19" spans="1:19" x14ac:dyDescent="0.45">
      <c r="A19">
        <f t="shared" si="0"/>
        <v>420</v>
      </c>
      <c r="B19">
        <v>0.42</v>
      </c>
      <c r="C19">
        <v>5.1189999999999998</v>
      </c>
      <c r="D19">
        <v>0.17599999999999999</v>
      </c>
      <c r="E19">
        <f t="shared" si="1"/>
        <v>52659.076860171765</v>
      </c>
      <c r="H19">
        <v>240.7</v>
      </c>
      <c r="I19" s="1"/>
      <c r="J19" s="1">
        <v>1.6773119999999999</v>
      </c>
      <c r="K19">
        <v>3.6357490000000001</v>
      </c>
      <c r="L19">
        <v>1898137.4904356301</v>
      </c>
      <c r="R19" s="1"/>
      <c r="S19" s="1"/>
    </row>
    <row r="20" spans="1:19" x14ac:dyDescent="0.45">
      <c r="A20">
        <f t="shared" si="0"/>
        <v>430</v>
      </c>
      <c r="B20">
        <v>0.43</v>
      </c>
      <c r="C20">
        <v>4.9489999999999998</v>
      </c>
      <c r="D20">
        <v>0.13800000000000001</v>
      </c>
      <c r="E20">
        <f t="shared" si="1"/>
        <v>40329.282436780602</v>
      </c>
      <c r="H20">
        <v>243.1</v>
      </c>
      <c r="I20" s="1"/>
      <c r="J20" s="1">
        <v>1.802</v>
      </c>
      <c r="K20">
        <v>3.7949999999999999</v>
      </c>
      <c r="L20">
        <v>1961718.4895719001</v>
      </c>
      <c r="R20" s="1"/>
      <c r="S20" s="1"/>
    </row>
    <row r="21" spans="1:19" x14ac:dyDescent="0.45">
      <c r="A21">
        <f t="shared" si="0"/>
        <v>440</v>
      </c>
      <c r="B21">
        <v>0.44</v>
      </c>
      <c r="C21">
        <v>4.8120000000000003</v>
      </c>
      <c r="D21">
        <v>0.107</v>
      </c>
      <c r="E21">
        <f t="shared" si="1"/>
        <v>30559.128539464353</v>
      </c>
      <c r="H21">
        <v>245.5</v>
      </c>
      <c r="I21" s="1"/>
      <c r="J21" s="1">
        <v>2.0116239999999999</v>
      </c>
      <c r="K21">
        <v>3.961249</v>
      </c>
      <c r="L21">
        <v>2027638.4126174999</v>
      </c>
      <c r="R21" s="1"/>
      <c r="S21" s="1"/>
    </row>
    <row r="22" spans="1:19" x14ac:dyDescent="0.45">
      <c r="A22">
        <f t="shared" si="0"/>
        <v>450</v>
      </c>
      <c r="B22">
        <v>0.45</v>
      </c>
      <c r="C22">
        <v>4.6909999999999998</v>
      </c>
      <c r="D22">
        <v>8.6302000000000004E-2</v>
      </c>
      <c r="E22">
        <f t="shared" si="1"/>
        <v>24100.064816898343</v>
      </c>
      <c r="H22">
        <v>248</v>
      </c>
      <c r="I22" s="1"/>
      <c r="J22" s="1">
        <v>2.2730000000000001</v>
      </c>
      <c r="K22">
        <v>4.0839999999999996</v>
      </c>
      <c r="L22">
        <v>2069397.4834291399</v>
      </c>
      <c r="R22" s="1"/>
      <c r="S22" s="1"/>
    </row>
    <row r="23" spans="1:19" x14ac:dyDescent="0.45">
      <c r="A23">
        <f t="shared" si="0"/>
        <v>460</v>
      </c>
      <c r="B23">
        <v>0.46</v>
      </c>
      <c r="C23">
        <v>4.5869999999999997</v>
      </c>
      <c r="D23">
        <v>7.1381E-2</v>
      </c>
      <c r="E23">
        <f t="shared" si="1"/>
        <v>19500.002191816784</v>
      </c>
      <c r="H23">
        <v>250.5</v>
      </c>
      <c r="I23" s="1"/>
      <c r="J23" s="1">
        <v>2.5826889999999998</v>
      </c>
      <c r="K23">
        <v>4.1008750000000003</v>
      </c>
      <c r="L23">
        <v>2057210.18335968</v>
      </c>
      <c r="R23" s="1"/>
      <c r="S23" s="1"/>
    </row>
    <row r="24" spans="1:19" x14ac:dyDescent="0.45">
      <c r="A24">
        <f t="shared" si="0"/>
        <v>470</v>
      </c>
      <c r="B24">
        <v>0.47</v>
      </c>
      <c r="C24">
        <v>4.4969999999999999</v>
      </c>
      <c r="D24">
        <v>6.2086000000000002E-2</v>
      </c>
      <c r="E24">
        <f t="shared" si="1"/>
        <v>16599.908211980928</v>
      </c>
      <c r="H24">
        <v>253</v>
      </c>
      <c r="I24" s="1"/>
      <c r="J24" s="1">
        <v>2.89</v>
      </c>
      <c r="K24">
        <v>4.0469999999999997</v>
      </c>
      <c r="L24">
        <v>2010122.60380678</v>
      </c>
      <c r="R24" s="1"/>
      <c r="S24" s="1"/>
    </row>
    <row r="25" spans="1:19" x14ac:dyDescent="0.45">
      <c r="A25">
        <f t="shared" si="0"/>
        <v>480</v>
      </c>
      <c r="B25">
        <v>0.48</v>
      </c>
      <c r="C25">
        <v>4.4189999999999996</v>
      </c>
      <c r="D25">
        <v>5.5003999999999997E-2</v>
      </c>
      <c r="E25">
        <f t="shared" si="1"/>
        <v>14400.013526504415</v>
      </c>
      <c r="H25">
        <v>255.6</v>
      </c>
      <c r="I25" s="1"/>
      <c r="J25" s="1">
        <v>3.1385640000000001</v>
      </c>
      <c r="K25">
        <v>3.9260619999999999</v>
      </c>
      <c r="L25">
        <v>1930217.1418995301</v>
      </c>
      <c r="R25" s="1"/>
      <c r="S25" s="1"/>
    </row>
    <row r="26" spans="1:19" x14ac:dyDescent="0.45">
      <c r="A26">
        <f t="shared" si="0"/>
        <v>490</v>
      </c>
      <c r="B26">
        <v>0.49</v>
      </c>
      <c r="C26">
        <v>4.3499999999999996</v>
      </c>
      <c r="D26">
        <v>4.9131000000000001E-2</v>
      </c>
      <c r="E26">
        <f t="shared" si="1"/>
        <v>12599.966421511848</v>
      </c>
      <c r="H26">
        <v>258.3</v>
      </c>
      <c r="I26" s="1"/>
      <c r="J26" s="1">
        <v>3.3420000000000001</v>
      </c>
      <c r="K26">
        <v>3.77</v>
      </c>
      <c r="L26">
        <v>1834116.03624212</v>
      </c>
      <c r="R26" s="1"/>
      <c r="S26" s="1"/>
    </row>
    <row r="27" spans="1:19" x14ac:dyDescent="0.45">
      <c r="A27">
        <f t="shared" si="0"/>
        <v>500</v>
      </c>
      <c r="B27">
        <v>0.5</v>
      </c>
      <c r="C27">
        <v>4.2939999999999996</v>
      </c>
      <c r="D27">
        <v>4.4165000000000003E-2</v>
      </c>
      <c r="E27">
        <f t="shared" si="1"/>
        <v>11099.875163663457</v>
      </c>
      <c r="H27">
        <v>261</v>
      </c>
      <c r="I27" s="1"/>
      <c r="J27" s="1">
        <v>3.4875630000000002</v>
      </c>
      <c r="K27">
        <v>3.6113749999999998</v>
      </c>
      <c r="L27">
        <v>1738769.22135752</v>
      </c>
      <c r="R27" s="1"/>
      <c r="S27" s="1"/>
    </row>
    <row r="28" spans="1:19" x14ac:dyDescent="0.45">
      <c r="A28">
        <f t="shared" si="0"/>
        <v>510</v>
      </c>
      <c r="B28">
        <v>0.51</v>
      </c>
      <c r="C28">
        <v>4.2409999999999997</v>
      </c>
      <c r="D28">
        <v>3.9366999999999999E-2</v>
      </c>
      <c r="E28">
        <f t="shared" si="1"/>
        <v>9700.0061171662255</v>
      </c>
      <c r="H28">
        <v>263.8</v>
      </c>
      <c r="I28" s="1"/>
      <c r="J28" s="1">
        <v>3.5979999999999999</v>
      </c>
      <c r="K28">
        <v>3.452</v>
      </c>
      <c r="L28">
        <v>1644393.91056739</v>
      </c>
      <c r="R28" s="1"/>
      <c r="S28" s="1"/>
    </row>
    <row r="29" spans="1:19" x14ac:dyDescent="0.45">
      <c r="A29">
        <f t="shared" si="0"/>
        <v>520</v>
      </c>
      <c r="B29">
        <v>0.52</v>
      </c>
      <c r="C29">
        <v>4.1929999999999996</v>
      </c>
      <c r="D29">
        <v>3.6415000000000003E-2</v>
      </c>
      <c r="E29">
        <f t="shared" si="1"/>
        <v>8800.0843446517174</v>
      </c>
      <c r="H29">
        <v>266.60000000000002</v>
      </c>
      <c r="I29" s="1"/>
      <c r="J29" s="1">
        <v>3.6905000000000001</v>
      </c>
      <c r="K29">
        <v>3.3062510000000001</v>
      </c>
      <c r="L29">
        <v>1558423.6837995299</v>
      </c>
      <c r="R29" s="1"/>
      <c r="S29" s="1"/>
    </row>
    <row r="30" spans="1:19" x14ac:dyDescent="0.45">
      <c r="A30">
        <f t="shared" si="0"/>
        <v>530</v>
      </c>
      <c r="B30">
        <v>0.53</v>
      </c>
      <c r="C30">
        <v>4.1509999999999998</v>
      </c>
      <c r="D30">
        <v>3.3107999999999999E-2</v>
      </c>
      <c r="E30">
        <f t="shared" si="1"/>
        <v>7849.950911324594</v>
      </c>
      <c r="H30">
        <v>269.5</v>
      </c>
      <c r="I30" s="1"/>
      <c r="J30" s="1">
        <v>3.7690000000000001</v>
      </c>
      <c r="K30">
        <v>3.169</v>
      </c>
      <c r="L30">
        <v>1477655.9731689801</v>
      </c>
      <c r="R30" s="1"/>
      <c r="S30" s="1"/>
    </row>
    <row r="31" spans="1:19" x14ac:dyDescent="0.45">
      <c r="A31">
        <f t="shared" si="0"/>
        <v>540</v>
      </c>
      <c r="B31">
        <v>0.54</v>
      </c>
      <c r="C31">
        <v>4.1120000000000001</v>
      </c>
      <c r="D31">
        <v>3.0294999999999999E-2</v>
      </c>
      <c r="E31">
        <f t="shared" si="1"/>
        <v>7049.9666252224279</v>
      </c>
      <c r="H31">
        <v>272.5</v>
      </c>
      <c r="I31" s="1"/>
      <c r="J31" s="1">
        <v>3.8453119999999998</v>
      </c>
      <c r="K31">
        <v>3.0485630000000001</v>
      </c>
      <c r="L31">
        <v>1405848.53208156</v>
      </c>
      <c r="R31" s="1"/>
      <c r="S31" s="1"/>
    </row>
    <row r="32" spans="1:19" x14ac:dyDescent="0.45">
      <c r="A32">
        <f t="shared" si="0"/>
        <v>550</v>
      </c>
      <c r="B32">
        <v>0.55000000000000004</v>
      </c>
      <c r="C32">
        <v>4.077</v>
      </c>
      <c r="D32">
        <v>2.7968E-2</v>
      </c>
      <c r="E32">
        <f t="shared" si="1"/>
        <v>6390.1136971344968</v>
      </c>
      <c r="H32">
        <v>275.5</v>
      </c>
      <c r="I32" s="1"/>
      <c r="J32" s="1">
        <v>3.9129999999999998</v>
      </c>
      <c r="K32">
        <v>2.919</v>
      </c>
      <c r="L32">
        <v>1331442.31663573</v>
      </c>
      <c r="R32" s="1"/>
      <c r="S32" s="1"/>
    </row>
    <row r="33" spans="1:19" x14ac:dyDescent="0.45">
      <c r="A33">
        <f t="shared" si="0"/>
        <v>560</v>
      </c>
      <c r="B33">
        <v>0.56000000000000005</v>
      </c>
      <c r="C33">
        <v>4.0449999999999999</v>
      </c>
      <c r="D33">
        <v>2.5758E-2</v>
      </c>
      <c r="E33">
        <f t="shared" si="1"/>
        <v>5780.0816836547065</v>
      </c>
      <c r="H33">
        <v>278.60000000000002</v>
      </c>
      <c r="I33" s="1"/>
      <c r="J33" s="1">
        <v>3.9777499999999999</v>
      </c>
      <c r="K33">
        <v>2.7443119999999999</v>
      </c>
      <c r="L33">
        <v>1237833.5130449799</v>
      </c>
      <c r="R33" s="1"/>
      <c r="S33" s="1"/>
    </row>
    <row r="34" spans="1:19" x14ac:dyDescent="0.45">
      <c r="A34">
        <f t="shared" si="0"/>
        <v>570</v>
      </c>
      <c r="B34">
        <v>0.56999999999999995</v>
      </c>
      <c r="C34">
        <v>4.0149999999999997</v>
      </c>
      <c r="D34">
        <v>2.4131E-2</v>
      </c>
      <c r="E34">
        <f t="shared" si="1"/>
        <v>5319.9840227210734</v>
      </c>
      <c r="H34">
        <v>281.8</v>
      </c>
      <c r="I34" s="1"/>
      <c r="J34" s="1">
        <v>4.0149999999999997</v>
      </c>
      <c r="K34">
        <v>2.5630000000000002</v>
      </c>
      <c r="L34">
        <v>1142924.33941102</v>
      </c>
      <c r="R34" s="1"/>
      <c r="S34" s="1"/>
    </row>
    <row r="35" spans="1:19" x14ac:dyDescent="0.45">
      <c r="A35">
        <f t="shared" si="0"/>
        <v>580</v>
      </c>
      <c r="B35">
        <v>0.57999999999999996</v>
      </c>
      <c r="C35">
        <v>3.988</v>
      </c>
      <c r="D35">
        <v>2.2523999999999999E-2</v>
      </c>
      <c r="E35">
        <f t="shared" si="1"/>
        <v>4880.0850296176895</v>
      </c>
      <c r="H35">
        <v>285</v>
      </c>
      <c r="I35" s="1"/>
      <c r="J35" s="1">
        <v>3.9914369999999999</v>
      </c>
      <c r="K35">
        <v>2.4011870000000002</v>
      </c>
      <c r="L35">
        <v>1058744.0616274099</v>
      </c>
      <c r="R35" s="1"/>
      <c r="S35" s="1"/>
    </row>
    <row r="36" spans="1:19" x14ac:dyDescent="0.45">
      <c r="A36">
        <f t="shared" si="0"/>
        <v>590</v>
      </c>
      <c r="B36">
        <v>0.59</v>
      </c>
      <c r="C36">
        <v>3.9630000000000001</v>
      </c>
      <c r="D36">
        <v>2.1080999999999999E-2</v>
      </c>
      <c r="E36">
        <f t="shared" si="1"/>
        <v>4490.0281173102658</v>
      </c>
      <c r="H36">
        <v>288.3</v>
      </c>
      <c r="I36" s="1"/>
      <c r="J36" s="1">
        <v>3.9390000000000001</v>
      </c>
      <c r="K36">
        <v>2.2599999999999998</v>
      </c>
      <c r="L36">
        <v>985084.89727546705</v>
      </c>
      <c r="R36" s="1"/>
      <c r="S36" s="1"/>
    </row>
    <row r="37" spans="1:19" x14ac:dyDescent="0.45">
      <c r="A37">
        <f t="shared" si="0"/>
        <v>600</v>
      </c>
      <c r="B37">
        <v>0.6</v>
      </c>
      <c r="C37">
        <v>3.94</v>
      </c>
      <c r="D37">
        <v>1.9934E-2</v>
      </c>
      <c r="E37">
        <f t="shared" si="1"/>
        <v>4174.9671971105963</v>
      </c>
      <c r="H37">
        <v>291.7</v>
      </c>
      <c r="I37" s="1"/>
      <c r="J37" s="1">
        <v>3.8771249999999999</v>
      </c>
      <c r="K37">
        <v>2.1518130000000002</v>
      </c>
      <c r="L37">
        <v>926996.21703106095</v>
      </c>
      <c r="R37" s="1"/>
      <c r="S37" s="1"/>
    </row>
    <row r="38" spans="1:19" x14ac:dyDescent="0.45">
      <c r="A38">
        <f t="shared" si="0"/>
        <v>610</v>
      </c>
      <c r="B38">
        <v>0.61</v>
      </c>
      <c r="C38">
        <v>3.9180000000000001</v>
      </c>
      <c r="D38">
        <v>1.8446000000000001E-2</v>
      </c>
      <c r="E38">
        <f t="shared" si="1"/>
        <v>3799.988071351956</v>
      </c>
      <c r="H38">
        <v>295.2</v>
      </c>
      <c r="I38" s="1"/>
      <c r="J38" s="1">
        <v>3.81</v>
      </c>
      <c r="K38">
        <v>2.069</v>
      </c>
      <c r="L38">
        <v>880752.73716494301</v>
      </c>
      <c r="R38" s="1"/>
      <c r="S38" s="1"/>
    </row>
    <row r="39" spans="1:19" x14ac:dyDescent="0.45">
      <c r="A39">
        <f t="shared" si="0"/>
        <v>620</v>
      </c>
      <c r="B39">
        <v>0.62</v>
      </c>
      <c r="C39">
        <v>3.8980000000000001</v>
      </c>
      <c r="D39">
        <v>1.7367E-2</v>
      </c>
      <c r="E39">
        <f t="shared" si="1"/>
        <v>3520.0025557996087</v>
      </c>
      <c r="H39">
        <v>298.8</v>
      </c>
      <c r="I39" s="1"/>
      <c r="J39" s="1">
        <v>3.7486250000000001</v>
      </c>
      <c r="K39">
        <v>2.0101249999999999</v>
      </c>
      <c r="L39">
        <v>845380.71389520494</v>
      </c>
      <c r="R39" s="1"/>
      <c r="S39" s="1"/>
    </row>
    <row r="40" spans="1:19" x14ac:dyDescent="0.45">
      <c r="A40">
        <f t="shared" si="0"/>
        <v>630</v>
      </c>
      <c r="B40">
        <v>0.63</v>
      </c>
      <c r="C40">
        <v>3.879</v>
      </c>
      <c r="D40">
        <v>1.6444E-2</v>
      </c>
      <c r="E40">
        <f t="shared" si="1"/>
        <v>3280.0221965479723</v>
      </c>
      <c r="H40">
        <v>302.39999999999998</v>
      </c>
      <c r="I40" s="1"/>
      <c r="J40" s="1">
        <v>3.6920000000000002</v>
      </c>
      <c r="K40">
        <v>1.9690000000000001</v>
      </c>
      <c r="L40">
        <v>818226.97551829403</v>
      </c>
      <c r="R40" s="1"/>
      <c r="S40" s="1"/>
    </row>
    <row r="41" spans="1:19" x14ac:dyDescent="0.45">
      <c r="A41">
        <f t="shared" si="0"/>
        <v>640</v>
      </c>
      <c r="B41">
        <v>0.64</v>
      </c>
      <c r="C41">
        <v>3.8610000000000002</v>
      </c>
      <c r="D41">
        <v>1.5432E-2</v>
      </c>
      <c r="E41">
        <f t="shared" si="1"/>
        <v>3030.0661143873554</v>
      </c>
      <c r="H41">
        <v>306.10000000000002</v>
      </c>
      <c r="I41" s="1"/>
      <c r="J41" s="1">
        <v>3.6430630000000002</v>
      </c>
      <c r="K41">
        <v>1.9392499999999999</v>
      </c>
      <c r="L41">
        <v>796123.30002927198</v>
      </c>
      <c r="R41" s="1"/>
      <c r="S41" s="1"/>
    </row>
    <row r="42" spans="1:19" x14ac:dyDescent="0.45">
      <c r="A42">
        <f t="shared" si="0"/>
        <v>650</v>
      </c>
      <c r="B42">
        <v>0.65</v>
      </c>
      <c r="C42">
        <v>3.8439999999999999</v>
      </c>
      <c r="D42">
        <v>1.4430999999999999E-2</v>
      </c>
      <c r="E42">
        <f t="shared" si="1"/>
        <v>2789.9276051664183</v>
      </c>
      <c r="H42">
        <v>310</v>
      </c>
      <c r="I42" s="1"/>
      <c r="J42" s="1">
        <v>3.601</v>
      </c>
      <c r="K42">
        <v>1.92</v>
      </c>
      <c r="L42">
        <v>778304.24450224498</v>
      </c>
      <c r="R42" s="1"/>
      <c r="S42" s="1"/>
    </row>
    <row r="43" spans="1:19" x14ac:dyDescent="0.45">
      <c r="A43">
        <f t="shared" si="0"/>
        <v>660</v>
      </c>
      <c r="B43">
        <v>0.66</v>
      </c>
      <c r="C43">
        <v>3.8279999999999998</v>
      </c>
      <c r="D43">
        <v>1.3498E-2</v>
      </c>
      <c r="E43">
        <f t="shared" si="1"/>
        <v>2570.0131901912132</v>
      </c>
      <c r="H43">
        <v>313.89999999999998</v>
      </c>
      <c r="I43" s="1"/>
      <c r="J43" s="1">
        <v>3.566125</v>
      </c>
      <c r="K43">
        <v>1.908625</v>
      </c>
      <c r="L43">
        <v>764080.57068592799</v>
      </c>
      <c r="R43" s="1"/>
      <c r="S43" s="1"/>
    </row>
    <row r="44" spans="1:19" x14ac:dyDescent="0.45">
      <c r="A44">
        <f t="shared" si="0"/>
        <v>670</v>
      </c>
      <c r="B44">
        <v>0.67</v>
      </c>
      <c r="C44">
        <v>3.8130000000000002</v>
      </c>
      <c r="D44">
        <v>1.2743000000000001E-2</v>
      </c>
      <c r="E44">
        <f t="shared" si="1"/>
        <v>2390.0486677429694</v>
      </c>
      <c r="H44">
        <v>317.89999999999998</v>
      </c>
      <c r="I44" s="1"/>
      <c r="J44" s="1">
        <v>3.5379999999999998</v>
      </c>
      <c r="K44">
        <v>1.9039999999999999</v>
      </c>
      <c r="L44">
        <v>752638.24000439898</v>
      </c>
      <c r="R44" s="1"/>
      <c r="S44" s="1"/>
    </row>
    <row r="45" spans="1:19" x14ac:dyDescent="0.45">
      <c r="A45">
        <f t="shared" si="0"/>
        <v>680</v>
      </c>
      <c r="B45">
        <v>0.68</v>
      </c>
      <c r="C45">
        <v>3.798</v>
      </c>
      <c r="D45">
        <v>1.1905000000000001E-2</v>
      </c>
      <c r="E45">
        <f t="shared" si="1"/>
        <v>2200.0388553521461</v>
      </c>
      <c r="H45">
        <v>322</v>
      </c>
      <c r="I45" s="1"/>
      <c r="J45" s="1">
        <v>3.516562</v>
      </c>
      <c r="K45">
        <v>1.9041250000000001</v>
      </c>
      <c r="L45">
        <v>743103.74056107597</v>
      </c>
      <c r="R45" s="1"/>
      <c r="S45" s="1"/>
    </row>
    <row r="46" spans="1:19" x14ac:dyDescent="0.45">
      <c r="A46">
        <f t="shared" si="0"/>
        <v>690</v>
      </c>
      <c r="B46">
        <v>0.69</v>
      </c>
      <c r="C46">
        <v>3.7839999999999998</v>
      </c>
      <c r="D46">
        <v>1.1200999999999999E-2</v>
      </c>
      <c r="E46">
        <f t="shared" si="1"/>
        <v>2039.9408297309722</v>
      </c>
      <c r="H46">
        <v>326.3</v>
      </c>
      <c r="I46" s="1"/>
      <c r="J46" s="1">
        <v>3.5009999999999999</v>
      </c>
      <c r="K46">
        <v>1.909</v>
      </c>
      <c r="L46">
        <v>735188.522917917</v>
      </c>
      <c r="R46" s="1"/>
      <c r="S46" s="1"/>
    </row>
    <row r="47" spans="1:19" x14ac:dyDescent="0.45">
      <c r="A47">
        <f t="shared" si="0"/>
        <v>700</v>
      </c>
      <c r="B47">
        <v>0.7</v>
      </c>
      <c r="C47">
        <v>3.7719999999999998</v>
      </c>
      <c r="D47">
        <v>1.0527999999999999E-2</v>
      </c>
      <c r="E47">
        <f t="shared" si="1"/>
        <v>1889.9821403996195</v>
      </c>
      <c r="H47">
        <v>330.6</v>
      </c>
      <c r="I47" s="1"/>
      <c r="J47" s="1">
        <v>3.490062</v>
      </c>
      <c r="K47">
        <v>1.9181870000000001</v>
      </c>
      <c r="L47">
        <v>729118.23199170502</v>
      </c>
      <c r="R47" s="1"/>
      <c r="S47" s="1"/>
    </row>
    <row r="48" spans="1:19" x14ac:dyDescent="0.45">
      <c r="A48">
        <f t="shared" si="0"/>
        <v>710</v>
      </c>
      <c r="B48">
        <v>0.71</v>
      </c>
      <c r="C48">
        <v>3.7589999999999999</v>
      </c>
      <c r="D48">
        <v>1.0057E-2</v>
      </c>
      <c r="E48">
        <f t="shared" si="1"/>
        <v>1779.9998488536648</v>
      </c>
      <c r="H48">
        <v>335.1</v>
      </c>
      <c r="I48" s="1"/>
      <c r="J48" s="1">
        <v>3.4849999999999999</v>
      </c>
      <c r="K48">
        <v>1.931</v>
      </c>
      <c r="L48">
        <v>724131.95035295596</v>
      </c>
      <c r="R48" s="1"/>
      <c r="S48" s="1"/>
    </row>
    <row r="49" spans="1:19" x14ac:dyDescent="0.45">
      <c r="A49">
        <f t="shared" si="0"/>
        <v>720</v>
      </c>
      <c r="B49">
        <v>0.72</v>
      </c>
      <c r="C49">
        <v>3.7480000000000002</v>
      </c>
      <c r="D49">
        <v>9.6256999999999992E-3</v>
      </c>
      <c r="E49">
        <f t="shared" si="1"/>
        <v>1680.0015780921815</v>
      </c>
      <c r="H49">
        <v>339.7</v>
      </c>
      <c r="I49" s="1"/>
      <c r="J49" s="1">
        <v>3.4867499999999998</v>
      </c>
      <c r="K49">
        <v>1.946375</v>
      </c>
      <c r="L49">
        <v>720013.82409547595</v>
      </c>
      <c r="R49" s="1"/>
      <c r="S49" s="1"/>
    </row>
    <row r="50" spans="1:19" x14ac:dyDescent="0.45">
      <c r="A50">
        <f t="shared" si="0"/>
        <v>730</v>
      </c>
      <c r="B50">
        <v>0.73</v>
      </c>
      <c r="C50">
        <v>3.7370000000000001</v>
      </c>
      <c r="D50">
        <v>8.9461000000000002E-3</v>
      </c>
      <c r="E50">
        <f t="shared" si="1"/>
        <v>1540.000111686556</v>
      </c>
      <c r="H50">
        <v>344.4</v>
      </c>
      <c r="I50" s="1"/>
      <c r="J50" s="1">
        <v>3.4950000000000001</v>
      </c>
      <c r="K50">
        <v>1.9650000000000001</v>
      </c>
      <c r="L50">
        <v>716983.68923390703</v>
      </c>
      <c r="R50" s="1"/>
      <c r="S50" s="1"/>
    </row>
    <row r="51" spans="1:19" x14ac:dyDescent="0.45">
      <c r="A51">
        <f t="shared" si="0"/>
        <v>740</v>
      </c>
      <c r="B51">
        <v>0.74</v>
      </c>
      <c r="C51">
        <v>3.7269999999999999</v>
      </c>
      <c r="D51">
        <v>8.3619999999999996E-3</v>
      </c>
      <c r="E51">
        <f t="shared" si="1"/>
        <v>1419.9998794225864</v>
      </c>
      <c r="H51">
        <v>349.3</v>
      </c>
      <c r="I51" s="1"/>
      <c r="J51" s="1">
        <v>3.5095619999999998</v>
      </c>
      <c r="K51">
        <v>1.987188</v>
      </c>
      <c r="L51">
        <v>714908.12735205202</v>
      </c>
      <c r="R51" s="1"/>
      <c r="S51" s="1"/>
    </row>
    <row r="52" spans="1:19" x14ac:dyDescent="0.45">
      <c r="A52">
        <f t="shared" si="0"/>
        <v>750</v>
      </c>
      <c r="B52">
        <v>0.75</v>
      </c>
      <c r="C52">
        <v>3.7170000000000001</v>
      </c>
      <c r="D52">
        <v>7.8185000000000008E-3</v>
      </c>
      <c r="E52">
        <f t="shared" si="1"/>
        <v>1310.0022486448961</v>
      </c>
      <c r="H52">
        <v>354.2</v>
      </c>
      <c r="I52" s="1"/>
      <c r="J52" s="1">
        <v>3.5310000000000001</v>
      </c>
      <c r="K52">
        <v>2.0129999999999999</v>
      </c>
      <c r="L52">
        <v>714175.72125084698</v>
      </c>
      <c r="R52" s="1"/>
      <c r="S52" s="1"/>
    </row>
    <row r="53" spans="1:19" x14ac:dyDescent="0.45">
      <c r="A53">
        <f t="shared" si="0"/>
        <v>760</v>
      </c>
      <c r="B53">
        <v>0.76</v>
      </c>
      <c r="C53">
        <v>3.7080000000000002</v>
      </c>
      <c r="D53">
        <v>7.1970000000000003E-3</v>
      </c>
      <c r="E53">
        <f t="shared" si="1"/>
        <v>1190.0022277834601</v>
      </c>
      <c r="H53">
        <v>359.4</v>
      </c>
      <c r="I53" s="1"/>
      <c r="J53" s="1">
        <v>3.5586880000000001</v>
      </c>
      <c r="K53">
        <v>2.042125</v>
      </c>
      <c r="L53">
        <v>714026.14331797999</v>
      </c>
      <c r="R53" s="1"/>
      <c r="S53" s="1"/>
    </row>
    <row r="54" spans="1:19" x14ac:dyDescent="0.45">
      <c r="A54">
        <f t="shared" si="0"/>
        <v>770</v>
      </c>
      <c r="B54">
        <v>0.77</v>
      </c>
      <c r="C54">
        <v>3.6989999999999998</v>
      </c>
      <c r="D54">
        <v>6.7402E-3</v>
      </c>
      <c r="E54">
        <f t="shared" si="1"/>
        <v>1099.9980677260221</v>
      </c>
      <c r="H54">
        <v>364.7</v>
      </c>
      <c r="I54" s="1"/>
      <c r="J54" s="1">
        <v>3.5960000000000001</v>
      </c>
      <c r="K54">
        <v>2.0760000000000001</v>
      </c>
      <c r="L54">
        <v>715321.78216094396</v>
      </c>
      <c r="R54" s="1"/>
      <c r="S54" s="1"/>
    </row>
    <row r="55" spans="1:19" x14ac:dyDescent="0.45">
      <c r="A55">
        <f t="shared" si="0"/>
        <v>780</v>
      </c>
      <c r="B55">
        <v>0.78</v>
      </c>
      <c r="C55">
        <v>3.6909999999999998</v>
      </c>
      <c r="D55">
        <v>6.3933000000000002E-3</v>
      </c>
      <c r="E55">
        <f t="shared" si="1"/>
        <v>1030.0074006254167</v>
      </c>
      <c r="H55">
        <v>370.1</v>
      </c>
      <c r="I55" s="1"/>
      <c r="J55" s="1">
        <v>3.6422500000000002</v>
      </c>
      <c r="K55">
        <v>2.115062</v>
      </c>
      <c r="L55">
        <v>718147.87798831996</v>
      </c>
      <c r="R55" s="1"/>
      <c r="S55" s="1"/>
    </row>
    <row r="56" spans="1:19" x14ac:dyDescent="0.45">
      <c r="A56">
        <f t="shared" si="0"/>
        <v>790</v>
      </c>
      <c r="B56">
        <v>0.79</v>
      </c>
      <c r="C56">
        <v>3.6829999999999998</v>
      </c>
      <c r="D56">
        <v>5.8339999999999998E-3</v>
      </c>
      <c r="E56">
        <f t="shared" si="1"/>
        <v>928.00260967305564</v>
      </c>
      <c r="H56">
        <v>375.7</v>
      </c>
      <c r="I56" s="1"/>
      <c r="J56" s="1">
        <v>3.7090000000000001</v>
      </c>
      <c r="K56">
        <v>2.1619999999999999</v>
      </c>
      <c r="L56">
        <v>723143.28635199706</v>
      </c>
      <c r="R56" s="1"/>
      <c r="S56" s="1"/>
    </row>
    <row r="57" spans="1:19" x14ac:dyDescent="0.45">
      <c r="A57">
        <f t="shared" si="0"/>
        <v>800</v>
      </c>
      <c r="B57">
        <v>0.8</v>
      </c>
      <c r="C57">
        <v>3.6749999999999998</v>
      </c>
      <c r="D57">
        <v>5.4113E-3</v>
      </c>
      <c r="E57">
        <f t="shared" si="1"/>
        <v>850.00501631852239</v>
      </c>
      <c r="H57">
        <v>381.5</v>
      </c>
      <c r="I57" s="1"/>
      <c r="J57" s="1">
        <v>3.803375</v>
      </c>
      <c r="K57">
        <v>2.2392500000000002</v>
      </c>
      <c r="L57">
        <v>737594.899035485</v>
      </c>
      <c r="R57" s="1"/>
      <c r="S57" s="1"/>
    </row>
    <row r="58" spans="1:19" x14ac:dyDescent="0.45">
      <c r="A58">
        <f t="shared" si="0"/>
        <v>810</v>
      </c>
      <c r="B58">
        <v>0.81</v>
      </c>
      <c r="C58">
        <v>3.6680000000000001</v>
      </c>
      <c r="D58">
        <v>4.9954999999999999E-3</v>
      </c>
      <c r="E58">
        <f t="shared" si="1"/>
        <v>775.00375807445971</v>
      </c>
      <c r="H58">
        <v>387.5</v>
      </c>
      <c r="I58" s="1"/>
      <c r="J58" s="1">
        <v>3.9380000000000002</v>
      </c>
      <c r="K58">
        <v>2.2879999999999998</v>
      </c>
      <c r="L58">
        <v>741983.37975880702</v>
      </c>
      <c r="R58" s="1"/>
      <c r="S58" s="1"/>
    </row>
    <row r="59" spans="1:19" x14ac:dyDescent="0.45">
      <c r="A59">
        <f t="shared" si="0"/>
        <v>820</v>
      </c>
      <c r="B59">
        <v>0.82</v>
      </c>
      <c r="C59">
        <v>3.661</v>
      </c>
      <c r="D59">
        <v>4.6134000000000001E-3</v>
      </c>
      <c r="E59">
        <f t="shared" si="1"/>
        <v>706.99627063761716</v>
      </c>
      <c r="H59">
        <v>393.6</v>
      </c>
      <c r="I59" s="1"/>
      <c r="J59" s="1">
        <v>4.1613119999999997</v>
      </c>
      <c r="K59">
        <v>2.23725</v>
      </c>
      <c r="L59">
        <v>714281.31750444695</v>
      </c>
      <c r="R59" s="1"/>
      <c r="S59" s="1"/>
    </row>
    <row r="60" spans="1:19" x14ac:dyDescent="0.45">
      <c r="A60">
        <f t="shared" si="0"/>
        <v>830</v>
      </c>
      <c r="B60">
        <v>0.83</v>
      </c>
      <c r="C60">
        <v>3.6539999999999999</v>
      </c>
      <c r="D60">
        <v>4.2734000000000001E-3</v>
      </c>
      <c r="E60">
        <f t="shared" si="1"/>
        <v>647.00154437834328</v>
      </c>
      <c r="H60">
        <v>399.9</v>
      </c>
      <c r="I60" s="1"/>
      <c r="J60" s="1">
        <v>4.3730000000000002</v>
      </c>
      <c r="K60">
        <v>2.1459999999999999</v>
      </c>
      <c r="L60">
        <v>674354.37205338303</v>
      </c>
      <c r="R60" s="1"/>
      <c r="S60" s="1"/>
    </row>
    <row r="61" spans="1:19" x14ac:dyDescent="0.45">
      <c r="A61">
        <f t="shared" si="0"/>
        <v>840</v>
      </c>
      <c r="B61">
        <v>0.84</v>
      </c>
      <c r="C61">
        <v>3.6469999999999998</v>
      </c>
      <c r="D61">
        <v>3.9439000000000002E-3</v>
      </c>
      <c r="E61">
        <f t="shared" si="1"/>
        <v>590.00606030918027</v>
      </c>
      <c r="H61">
        <v>406.5</v>
      </c>
      <c r="I61" s="1"/>
      <c r="J61" s="1">
        <v>4.4342499999999996</v>
      </c>
      <c r="K61">
        <v>2.0523129999999998</v>
      </c>
      <c r="L61">
        <v>634443.43849119998</v>
      </c>
      <c r="R61" s="1"/>
      <c r="S61" s="1"/>
    </row>
    <row r="62" spans="1:19" x14ac:dyDescent="0.45">
      <c r="A62">
        <f t="shared" si="0"/>
        <v>850</v>
      </c>
      <c r="B62">
        <v>0.85</v>
      </c>
      <c r="C62">
        <v>3.641</v>
      </c>
      <c r="D62">
        <v>3.6120000000000002E-3</v>
      </c>
      <c r="E62">
        <f t="shared" si="1"/>
        <v>533.99683128312165</v>
      </c>
      <c r="H62">
        <v>413.3</v>
      </c>
      <c r="I62" s="1"/>
      <c r="J62" s="1">
        <v>4.5090000000000003</v>
      </c>
      <c r="K62">
        <v>1.948</v>
      </c>
      <c r="L62">
        <v>592288.65126473899</v>
      </c>
      <c r="R62" s="1"/>
      <c r="S62" s="1"/>
    </row>
    <row r="63" spans="1:19" x14ac:dyDescent="0.45">
      <c r="A63">
        <f t="shared" si="0"/>
        <v>860</v>
      </c>
      <c r="B63">
        <v>0.86</v>
      </c>
      <c r="C63">
        <v>3.6349999999999998</v>
      </c>
      <c r="D63">
        <v>3.2780999999999999E-3</v>
      </c>
      <c r="E63">
        <f t="shared" si="1"/>
        <v>478.99790128989304</v>
      </c>
      <c r="H63">
        <v>420.3</v>
      </c>
      <c r="I63" s="1"/>
      <c r="J63" s="1">
        <v>4.7948130000000004</v>
      </c>
      <c r="K63">
        <v>1.86775</v>
      </c>
      <c r="L63">
        <v>558430.61420340999</v>
      </c>
      <c r="R63" s="1"/>
      <c r="S63" s="1"/>
    </row>
    <row r="64" spans="1:19" x14ac:dyDescent="0.45">
      <c r="A64">
        <f t="shared" si="0"/>
        <v>870</v>
      </c>
      <c r="B64">
        <v>0.87</v>
      </c>
      <c r="C64">
        <v>3.63</v>
      </c>
      <c r="D64">
        <v>2.9838999999999998E-3</v>
      </c>
      <c r="E64">
        <f t="shared" si="1"/>
        <v>430.99762386421071</v>
      </c>
      <c r="H64">
        <v>427.5</v>
      </c>
      <c r="I64" s="1"/>
      <c r="J64" s="1">
        <v>5.0519999999999996</v>
      </c>
      <c r="K64">
        <v>1.7210000000000001</v>
      </c>
      <c r="L64">
        <v>505888.27666227199</v>
      </c>
      <c r="R64" s="1"/>
      <c r="S64" s="1"/>
    </row>
    <row r="65" spans="1:19" x14ac:dyDescent="0.45">
      <c r="A65">
        <f t="shared" si="0"/>
        <v>880</v>
      </c>
      <c r="B65">
        <v>0.88</v>
      </c>
      <c r="C65">
        <v>3.6240000000000001</v>
      </c>
      <c r="D65">
        <v>2.6821000000000002E-3</v>
      </c>
      <c r="E65">
        <f t="shared" si="1"/>
        <v>383.00298437241753</v>
      </c>
      <c r="H65">
        <v>435</v>
      </c>
      <c r="I65" s="1"/>
      <c r="J65" s="1">
        <v>5.056</v>
      </c>
      <c r="K65">
        <v>1.360249</v>
      </c>
      <c r="L65">
        <v>392951.56463934301</v>
      </c>
      <c r="R65" s="1"/>
      <c r="S65" s="1"/>
    </row>
    <row r="66" spans="1:19" x14ac:dyDescent="0.45">
      <c r="A66">
        <f t="shared" si="0"/>
        <v>890</v>
      </c>
      <c r="B66">
        <v>0.89</v>
      </c>
      <c r="C66">
        <v>3.6190000000000002</v>
      </c>
      <c r="D66">
        <v>2.4293000000000001E-3</v>
      </c>
      <c r="E66">
        <f t="shared" si="1"/>
        <v>343.00543970182855</v>
      </c>
      <c r="H66">
        <v>442.8</v>
      </c>
      <c r="I66" s="1"/>
      <c r="J66" s="1">
        <v>4.9589999999999996</v>
      </c>
      <c r="K66">
        <v>0.99099999999999999</v>
      </c>
      <c r="L66">
        <v>281239.23393924802</v>
      </c>
      <c r="R66" s="1"/>
      <c r="S66" s="1"/>
    </row>
    <row r="67" spans="1:19" x14ac:dyDescent="0.45">
      <c r="A67">
        <f t="shared" ref="A67:A122" si="2">B67*1000</f>
        <v>900</v>
      </c>
      <c r="B67">
        <v>0.9</v>
      </c>
      <c r="C67">
        <v>3.6139999999999999</v>
      </c>
      <c r="D67">
        <v>2.1700999999999999E-3</v>
      </c>
      <c r="E67">
        <f t="shared" ref="E67:E122" si="3">4*PI()*D67/(B67/10000)</f>
        <v>303.00312078023148</v>
      </c>
      <c r="H67">
        <v>450.9</v>
      </c>
      <c r="I67" s="1"/>
      <c r="J67" s="1">
        <v>4.8333120000000003</v>
      </c>
      <c r="K67">
        <v>0.80768799999999996</v>
      </c>
      <c r="L67">
        <v>225098.84117920799</v>
      </c>
      <c r="R67" s="1"/>
      <c r="S67" s="1"/>
    </row>
    <row r="68" spans="1:19" x14ac:dyDescent="0.45">
      <c r="A68">
        <f t="shared" si="2"/>
        <v>910</v>
      </c>
      <c r="B68">
        <v>0.91</v>
      </c>
      <c r="C68">
        <v>3.609</v>
      </c>
      <c r="D68">
        <v>1.9624999999999998E-3</v>
      </c>
      <c r="E68">
        <f t="shared" si="3"/>
        <v>271.00552011736124</v>
      </c>
      <c r="H68">
        <v>459.2</v>
      </c>
      <c r="I68" s="1"/>
      <c r="J68" s="1">
        <v>4.694</v>
      </c>
      <c r="K68">
        <v>0.69599999999999995</v>
      </c>
      <c r="L68">
        <v>190465.896071297</v>
      </c>
      <c r="R68" s="1"/>
      <c r="S68" s="1"/>
    </row>
    <row r="69" spans="1:19" x14ac:dyDescent="0.45">
      <c r="A69">
        <f t="shared" si="2"/>
        <v>920</v>
      </c>
      <c r="B69">
        <v>0.92</v>
      </c>
      <c r="C69">
        <v>3.6040000000000001</v>
      </c>
      <c r="D69">
        <v>1.7570999999999999E-3</v>
      </c>
      <c r="E69">
        <f t="shared" si="3"/>
        <v>240.00401963576633</v>
      </c>
      <c r="H69">
        <v>467.9</v>
      </c>
      <c r="I69" s="1"/>
      <c r="J69" s="1">
        <v>4.5863750000000003</v>
      </c>
      <c r="K69">
        <v>0.60518799999999995</v>
      </c>
      <c r="L69">
        <v>162535.08654333799</v>
      </c>
      <c r="R69" s="1"/>
      <c r="S69" s="1"/>
    </row>
    <row r="70" spans="1:19" x14ac:dyDescent="0.45">
      <c r="A70">
        <f t="shared" si="2"/>
        <v>930</v>
      </c>
      <c r="B70">
        <v>0.93</v>
      </c>
      <c r="C70">
        <v>3.6</v>
      </c>
      <c r="D70">
        <v>1.5467E-3</v>
      </c>
      <c r="E70">
        <f t="shared" si="3"/>
        <v>208.99360676590678</v>
      </c>
      <c r="H70">
        <v>476.9</v>
      </c>
      <c r="I70" s="1"/>
      <c r="J70" s="1">
        <v>4.492</v>
      </c>
      <c r="K70">
        <v>0.53900000000000003</v>
      </c>
      <c r="L70">
        <v>142027.12856237299</v>
      </c>
      <c r="R70" s="1"/>
      <c r="S70" s="1"/>
    </row>
    <row r="71" spans="1:19" x14ac:dyDescent="0.45">
      <c r="A71">
        <f t="shared" si="2"/>
        <v>940</v>
      </c>
      <c r="B71">
        <v>0.94</v>
      </c>
      <c r="C71">
        <v>3.5950000000000002</v>
      </c>
      <c r="D71">
        <v>1.3688999999999999E-3</v>
      </c>
      <c r="E71">
        <f t="shared" si="3"/>
        <v>183.00111419144969</v>
      </c>
      <c r="H71">
        <v>486.2</v>
      </c>
      <c r="I71" s="1"/>
      <c r="J71" s="1">
        <v>4.4078759999999999</v>
      </c>
      <c r="K71">
        <v>0.48456300000000002</v>
      </c>
      <c r="L71">
        <v>125240.605594523</v>
      </c>
      <c r="R71" s="1"/>
      <c r="S71" s="1"/>
    </row>
    <row r="72" spans="1:19" x14ac:dyDescent="0.45">
      <c r="A72">
        <f t="shared" si="2"/>
        <v>950</v>
      </c>
      <c r="B72">
        <v>0.95</v>
      </c>
      <c r="C72">
        <v>3.5910000000000002</v>
      </c>
      <c r="D72">
        <v>1.1793000000000001E-3</v>
      </c>
      <c r="E72">
        <f t="shared" si="3"/>
        <v>155.99495647909237</v>
      </c>
      <c r="H72">
        <v>495.9</v>
      </c>
      <c r="I72" s="1"/>
      <c r="J72" s="1">
        <v>4.3330000000000002</v>
      </c>
      <c r="K72">
        <v>0.441</v>
      </c>
      <c r="L72">
        <v>111751.75319484501</v>
      </c>
      <c r="R72" s="1"/>
      <c r="S72" s="1"/>
    </row>
    <row r="73" spans="1:19" x14ac:dyDescent="0.45">
      <c r="A73">
        <f t="shared" si="2"/>
        <v>960</v>
      </c>
      <c r="B73">
        <v>0.96</v>
      </c>
      <c r="C73">
        <v>3.5870000000000002</v>
      </c>
      <c r="D73">
        <v>1.0237E-3</v>
      </c>
      <c r="E73">
        <f t="shared" si="3"/>
        <v>134.00201664499463</v>
      </c>
      <c r="H73">
        <v>506.1</v>
      </c>
      <c r="I73" s="1"/>
      <c r="J73" s="1">
        <v>4.265625</v>
      </c>
      <c r="K73">
        <v>0.403063</v>
      </c>
      <c r="L73">
        <v>100079.80713170199</v>
      </c>
      <c r="R73" s="1"/>
      <c r="S73" s="1"/>
    </row>
    <row r="74" spans="1:19" x14ac:dyDescent="0.45">
      <c r="A74">
        <f t="shared" si="2"/>
        <v>970</v>
      </c>
      <c r="B74">
        <v>0.97</v>
      </c>
      <c r="C74">
        <v>3.5830000000000002</v>
      </c>
      <c r="D74">
        <v>8.7224999999999998E-4</v>
      </c>
      <c r="E74">
        <f t="shared" si="3"/>
        <v>113.00017286984317</v>
      </c>
      <c r="H74">
        <v>516.6</v>
      </c>
      <c r="I74" s="1"/>
      <c r="J74" s="1">
        <v>4.2050000000000001</v>
      </c>
      <c r="K74">
        <v>0.371</v>
      </c>
      <c r="L74">
        <v>90246.293029950699</v>
      </c>
      <c r="R74" s="1"/>
      <c r="S74" s="1"/>
    </row>
    <row r="75" spans="1:19" x14ac:dyDescent="0.45">
      <c r="A75">
        <f t="shared" si="2"/>
        <v>980</v>
      </c>
      <c r="B75">
        <v>0.98</v>
      </c>
      <c r="C75">
        <v>3.5790000000000002</v>
      </c>
      <c r="D75">
        <v>7.4865999999999995E-4</v>
      </c>
      <c r="E75">
        <f t="shared" si="3"/>
        <v>95.999377797409565</v>
      </c>
      <c r="H75">
        <v>527.6</v>
      </c>
      <c r="I75" s="1"/>
      <c r="J75" s="1">
        <v>4.1499370000000004</v>
      </c>
      <c r="K75">
        <v>0.34387499999999999</v>
      </c>
      <c r="L75">
        <v>81904.107183714106</v>
      </c>
      <c r="R75" s="1"/>
      <c r="S75" s="1"/>
    </row>
    <row r="76" spans="1:19" x14ac:dyDescent="0.45">
      <c r="A76">
        <f t="shared" si="2"/>
        <v>990</v>
      </c>
      <c r="B76">
        <v>0.99</v>
      </c>
      <c r="C76">
        <v>3.5750000000000002</v>
      </c>
      <c r="D76">
        <v>6.2237999999999996E-4</v>
      </c>
      <c r="E76">
        <f t="shared" si="3"/>
        <v>79.00058326227132</v>
      </c>
      <c r="H76">
        <v>539.1</v>
      </c>
      <c r="I76" s="1"/>
      <c r="J76" s="1">
        <v>4.0999999999999996</v>
      </c>
      <c r="K76">
        <v>0.32</v>
      </c>
      <c r="L76">
        <v>74591.700919958006</v>
      </c>
      <c r="R76" s="1"/>
      <c r="S76" s="1"/>
    </row>
    <row r="77" spans="1:19" x14ac:dyDescent="0.45">
      <c r="A77">
        <f t="shared" si="2"/>
        <v>1000</v>
      </c>
      <c r="B77">
        <v>1</v>
      </c>
      <c r="C77">
        <v>3.5720000000000001</v>
      </c>
      <c r="D77">
        <v>5.0929999999999997E-4</v>
      </c>
      <c r="E77">
        <f t="shared" si="3"/>
        <v>64.000525538931257</v>
      </c>
      <c r="H77">
        <v>551</v>
      </c>
      <c r="I77" s="1"/>
      <c r="J77" s="1">
        <v>4.0545</v>
      </c>
      <c r="K77">
        <v>0.29706300000000002</v>
      </c>
      <c r="L77">
        <v>67749.614406776396</v>
      </c>
      <c r="R77" s="1"/>
      <c r="S77" s="1"/>
    </row>
    <row r="78" spans="1:19" x14ac:dyDescent="0.45">
      <c r="A78">
        <f t="shared" si="2"/>
        <v>1010</v>
      </c>
      <c r="B78">
        <v>1.01</v>
      </c>
      <c r="C78">
        <v>3.5680000000000001</v>
      </c>
      <c r="D78">
        <v>4.1071E-4</v>
      </c>
      <c r="E78">
        <f t="shared" si="3"/>
        <v>51.100337376469859</v>
      </c>
      <c r="H78">
        <v>563.6</v>
      </c>
      <c r="I78" s="1"/>
      <c r="J78" s="1">
        <v>4.0129999999999999</v>
      </c>
      <c r="K78">
        <v>0.27600000000000002</v>
      </c>
      <c r="L78">
        <v>61538.649566414599</v>
      </c>
      <c r="R78" s="1"/>
      <c r="S78" s="1"/>
    </row>
    <row r="79" spans="1:19" x14ac:dyDescent="0.45">
      <c r="A79">
        <f t="shared" si="2"/>
        <v>1020</v>
      </c>
      <c r="B79">
        <v>1.02</v>
      </c>
      <c r="C79">
        <v>3.5649999999999999</v>
      </c>
      <c r="D79">
        <v>3.2385999999999998E-4</v>
      </c>
      <c r="E79">
        <f t="shared" si="3"/>
        <v>39.899458697709427</v>
      </c>
      <c r="H79">
        <v>576.70000000000005</v>
      </c>
      <c r="I79" s="1"/>
      <c r="J79" s="1">
        <v>3.9749370000000002</v>
      </c>
      <c r="K79">
        <v>0.25706299999999999</v>
      </c>
      <c r="L79">
        <v>56014.373664626502</v>
      </c>
      <c r="R79" s="1"/>
      <c r="S79" s="1"/>
    </row>
    <row r="80" spans="1:19" x14ac:dyDescent="0.45">
      <c r="A80">
        <f t="shared" si="2"/>
        <v>1030</v>
      </c>
      <c r="B80">
        <v>1.03</v>
      </c>
      <c r="C80">
        <v>3.5619999999999998</v>
      </c>
      <c r="D80">
        <v>2.4752999999999998E-4</v>
      </c>
      <c r="E80">
        <f t="shared" si="3"/>
        <v>30.199550661867242</v>
      </c>
      <c r="H80">
        <v>590.4</v>
      </c>
      <c r="I80" s="1"/>
      <c r="J80" s="1">
        <v>3.94</v>
      </c>
      <c r="K80">
        <v>0.24</v>
      </c>
      <c r="L80">
        <v>51082.807375443699</v>
      </c>
      <c r="R80" s="1"/>
      <c r="S80" s="1"/>
    </row>
    <row r="81" spans="1:19" x14ac:dyDescent="0.45">
      <c r="A81">
        <f t="shared" si="2"/>
        <v>1040</v>
      </c>
      <c r="B81">
        <v>1.04</v>
      </c>
      <c r="C81">
        <v>3.5590000000000002</v>
      </c>
      <c r="D81">
        <v>1.8704E-4</v>
      </c>
      <c r="E81">
        <f t="shared" si="3"/>
        <v>22.600134227978263</v>
      </c>
      <c r="H81">
        <v>604.79999999999995</v>
      </c>
      <c r="I81" s="1"/>
      <c r="J81" s="1">
        <v>3.9076870000000001</v>
      </c>
      <c r="K81">
        <v>0.22525000000000001</v>
      </c>
      <c r="L81">
        <v>46801.835001395499</v>
      </c>
      <c r="R81" s="1"/>
      <c r="S81" s="1"/>
    </row>
    <row r="82" spans="1:19" x14ac:dyDescent="0.45">
      <c r="A82">
        <f t="shared" si="2"/>
        <v>1050</v>
      </c>
      <c r="B82">
        <v>1.05</v>
      </c>
      <c r="C82">
        <v>3.556</v>
      </c>
      <c r="D82">
        <v>1.362E-4</v>
      </c>
      <c r="E82">
        <f t="shared" si="3"/>
        <v>16.300377882625899</v>
      </c>
      <c r="H82">
        <v>619.9</v>
      </c>
      <c r="I82" s="1"/>
      <c r="J82" s="1">
        <v>3.8780000000000001</v>
      </c>
      <c r="K82">
        <v>0.21099999999999999</v>
      </c>
      <c r="L82">
        <v>42773.095654618199</v>
      </c>
      <c r="R82" s="1"/>
      <c r="S82" s="1"/>
    </row>
    <row r="83" spans="1:19" x14ac:dyDescent="0.45">
      <c r="A83">
        <f t="shared" si="2"/>
        <v>1060</v>
      </c>
      <c r="B83">
        <v>1.06</v>
      </c>
      <c r="C83">
        <v>3.5529999999999999</v>
      </c>
      <c r="D83">
        <v>9.3630999999999999E-5</v>
      </c>
      <c r="E83">
        <f t="shared" si="3"/>
        <v>11.100017424462864</v>
      </c>
      <c r="H83">
        <v>635.79999999999995</v>
      </c>
      <c r="I83" s="1"/>
      <c r="J83" s="1">
        <v>3.8506879999999999</v>
      </c>
      <c r="K83">
        <v>0.194938</v>
      </c>
      <c r="L83">
        <v>38528.832255771398</v>
      </c>
      <c r="R83" s="1"/>
      <c r="S83" s="1"/>
    </row>
    <row r="84" spans="1:19" x14ac:dyDescent="0.45">
      <c r="A84">
        <f t="shared" si="2"/>
        <v>1070</v>
      </c>
      <c r="B84">
        <v>1.07</v>
      </c>
      <c r="C84">
        <v>3.55</v>
      </c>
      <c r="D84">
        <v>6.8118000000000001E-5</v>
      </c>
      <c r="E84">
        <f t="shared" si="3"/>
        <v>7.9999629299898878</v>
      </c>
      <c r="H84">
        <v>652.5</v>
      </c>
      <c r="I84" s="1"/>
      <c r="J84" s="1">
        <v>3.8260000000000001</v>
      </c>
      <c r="K84">
        <v>0.17899999999999999</v>
      </c>
      <c r="L84">
        <v>34473.261915253497</v>
      </c>
      <c r="R84" s="1"/>
      <c r="S84" s="1"/>
    </row>
    <row r="85" spans="1:19" x14ac:dyDescent="0.45">
      <c r="A85">
        <f t="shared" si="2"/>
        <v>1080</v>
      </c>
      <c r="B85">
        <v>1.08</v>
      </c>
      <c r="C85">
        <v>3.5470000000000002</v>
      </c>
      <c r="D85">
        <v>5.3285000000000002E-5</v>
      </c>
      <c r="E85">
        <f t="shared" si="3"/>
        <v>6.19999127950119</v>
      </c>
      <c r="H85">
        <v>670.2</v>
      </c>
      <c r="I85" s="1"/>
      <c r="J85" s="1">
        <v>3.8049379999999999</v>
      </c>
      <c r="K85">
        <v>0.165438</v>
      </c>
      <c r="L85">
        <v>31019.922734979798</v>
      </c>
      <c r="R85" s="1"/>
      <c r="S85" s="1"/>
    </row>
    <row r="86" spans="1:19" x14ac:dyDescent="0.45">
      <c r="A86">
        <f t="shared" si="2"/>
        <v>1090</v>
      </c>
      <c r="B86">
        <v>1.0900000000000001</v>
      </c>
      <c r="C86">
        <v>3.5449999999999999</v>
      </c>
      <c r="D86">
        <v>4.0768E-5</v>
      </c>
      <c r="E86">
        <f t="shared" si="3"/>
        <v>4.700053185377933</v>
      </c>
      <c r="H86">
        <v>688.8</v>
      </c>
      <c r="I86" s="1"/>
      <c r="J86" s="1">
        <v>3.7850000000000001</v>
      </c>
      <c r="K86">
        <v>0.151</v>
      </c>
      <c r="L86">
        <v>27548.228263185702</v>
      </c>
      <c r="R86" s="1"/>
      <c r="S86" s="1"/>
    </row>
    <row r="87" spans="1:19" x14ac:dyDescent="0.45">
      <c r="A87">
        <f t="shared" si="2"/>
        <v>1100</v>
      </c>
      <c r="B87">
        <v>1.1000000000000001</v>
      </c>
      <c r="C87">
        <v>3.5419999999999998</v>
      </c>
      <c r="D87">
        <v>3.0636999999999998E-5</v>
      </c>
      <c r="E87">
        <f t="shared" si="3"/>
        <v>3.4999626955647445</v>
      </c>
      <c r="H87">
        <v>708.5</v>
      </c>
      <c r="I87" s="1"/>
      <c r="J87" s="1">
        <v>3.7635619999999999</v>
      </c>
      <c r="K87">
        <v>0.13106300000000001</v>
      </c>
      <c r="L87">
        <v>23246.100660970402</v>
      </c>
      <c r="R87" s="1"/>
      <c r="S87" s="1"/>
    </row>
    <row r="88" spans="1:19" x14ac:dyDescent="0.45">
      <c r="A88">
        <f t="shared" si="2"/>
        <v>1110</v>
      </c>
      <c r="B88">
        <v>1.1100000000000001</v>
      </c>
      <c r="C88">
        <v>3.54</v>
      </c>
      <c r="D88">
        <v>2.3849000000000002E-5</v>
      </c>
      <c r="E88">
        <f t="shared" si="3"/>
        <v>2.6999583133500171</v>
      </c>
      <c r="H88">
        <v>729.3</v>
      </c>
      <c r="I88" s="1"/>
      <c r="J88" s="1">
        <v>3.742</v>
      </c>
      <c r="K88">
        <v>0.112</v>
      </c>
      <c r="L88">
        <v>19298.416410369198</v>
      </c>
      <c r="R88" s="1"/>
      <c r="S88" s="1"/>
    </row>
    <row r="89" spans="1:19" x14ac:dyDescent="0.45">
      <c r="A89">
        <f t="shared" si="2"/>
        <v>1120</v>
      </c>
      <c r="B89">
        <v>1.1200000000000001</v>
      </c>
      <c r="C89">
        <v>3.5369999999999999</v>
      </c>
      <c r="D89">
        <v>1.7825E-5</v>
      </c>
      <c r="E89">
        <f t="shared" si="3"/>
        <v>1.9999603232227876</v>
      </c>
      <c r="H89">
        <v>751.4</v>
      </c>
      <c r="I89" s="1"/>
      <c r="J89" s="1">
        <v>3.7204380000000001</v>
      </c>
      <c r="K89">
        <v>9.9750000000000005E-2</v>
      </c>
      <c r="L89">
        <v>16682.132935617799</v>
      </c>
      <c r="R89" s="1"/>
      <c r="S89" s="1"/>
    </row>
    <row r="90" spans="1:19" x14ac:dyDescent="0.45">
      <c r="A90">
        <f t="shared" si="2"/>
        <v>1130</v>
      </c>
      <c r="B90">
        <v>1.1299999999999999</v>
      </c>
      <c r="C90">
        <v>3.5350000000000001</v>
      </c>
      <c r="D90">
        <v>1.3488E-5</v>
      </c>
      <c r="E90">
        <f t="shared" si="3"/>
        <v>1.4999575827121818</v>
      </c>
      <c r="H90">
        <v>774.9</v>
      </c>
      <c r="I90" s="1"/>
      <c r="J90" s="1">
        <v>3.7</v>
      </c>
      <c r="K90">
        <v>9.0999999999999998E-2</v>
      </c>
      <c r="L90">
        <v>14757.255464017</v>
      </c>
      <c r="R90" s="1"/>
      <c r="S90" s="1"/>
    </row>
    <row r="91" spans="1:19" x14ac:dyDescent="0.45">
      <c r="A91">
        <f t="shared" si="2"/>
        <v>1140</v>
      </c>
      <c r="B91">
        <v>1.1399999999999999</v>
      </c>
      <c r="C91">
        <v>3.532</v>
      </c>
      <c r="D91">
        <v>9.0718000000000001E-6</v>
      </c>
      <c r="E91">
        <f t="shared" si="3"/>
        <v>0.99999649946792579</v>
      </c>
      <c r="H91">
        <v>799.9</v>
      </c>
      <c r="I91" s="1"/>
      <c r="J91" s="1">
        <v>3.6836250000000001</v>
      </c>
      <c r="K91">
        <v>8.9081999999999995E-2</v>
      </c>
      <c r="L91">
        <v>13994.7171780015</v>
      </c>
      <c r="R91" s="1"/>
      <c r="S91" s="1"/>
    </row>
    <row r="92" spans="1:19" x14ac:dyDescent="0.45">
      <c r="A92">
        <f t="shared" si="2"/>
        <v>1150</v>
      </c>
      <c r="B92">
        <v>1.1499999999999999</v>
      </c>
      <c r="C92">
        <v>3.53</v>
      </c>
      <c r="D92">
        <v>6.2230000000000004E-6</v>
      </c>
      <c r="E92">
        <f t="shared" si="3"/>
        <v>0.68000455941875781</v>
      </c>
      <c r="H92">
        <v>826.6</v>
      </c>
      <c r="I92" s="1"/>
      <c r="J92" s="1">
        <v>3.6659999999999999</v>
      </c>
      <c r="K92">
        <v>0.08</v>
      </c>
      <c r="L92">
        <v>12161.9846255593</v>
      </c>
      <c r="R92" s="1"/>
      <c r="S92" s="1"/>
    </row>
    <row r="93" spans="1:19" x14ac:dyDescent="0.45">
      <c r="A93">
        <f t="shared" si="2"/>
        <v>1160</v>
      </c>
      <c r="B93">
        <v>1.1599999999999999</v>
      </c>
      <c r="C93">
        <v>3.528</v>
      </c>
      <c r="D93">
        <v>3.8770000000000003E-6</v>
      </c>
      <c r="E93">
        <f t="shared" si="3"/>
        <v>0.41999843855060798</v>
      </c>
      <c r="H93">
        <v>855.1</v>
      </c>
      <c r="I93" s="1"/>
      <c r="J93" s="1">
        <v>3.6425749999999999</v>
      </c>
      <c r="K93">
        <v>4.0263E-2</v>
      </c>
      <c r="L93">
        <v>5916.9662033205796</v>
      </c>
      <c r="R93" s="1"/>
      <c r="S93" s="1"/>
    </row>
    <row r="94" spans="1:19" x14ac:dyDescent="0.45">
      <c r="A94">
        <f t="shared" si="2"/>
        <v>1170</v>
      </c>
      <c r="B94">
        <v>1.17</v>
      </c>
      <c r="C94">
        <v>3.5259999999999998</v>
      </c>
      <c r="D94">
        <v>2.0482999999999999E-6</v>
      </c>
      <c r="E94">
        <f t="shared" si="3"/>
        <v>0.21999740965292214</v>
      </c>
      <c r="H94">
        <v>885.6</v>
      </c>
      <c r="I94" s="1"/>
      <c r="J94" s="1">
        <v>3.6139999999999999</v>
      </c>
      <c r="K94">
        <v>1.6900000000000001E-3</v>
      </c>
      <c r="L94">
        <v>239.80540129027699</v>
      </c>
      <c r="R94" s="1"/>
      <c r="S94" s="1"/>
    </row>
    <row r="95" spans="1:19" x14ac:dyDescent="0.45">
      <c r="A95">
        <f t="shared" si="2"/>
        <v>1180</v>
      </c>
      <c r="B95">
        <v>1.18</v>
      </c>
      <c r="C95">
        <v>3.524</v>
      </c>
      <c r="D95" s="1">
        <v>6.1035999999999997E-7</v>
      </c>
      <c r="E95">
        <f t="shared" si="3"/>
        <v>6.5000084476103934E-2</v>
      </c>
      <c r="H95">
        <v>918.4</v>
      </c>
      <c r="I95" s="1"/>
      <c r="J95" s="1">
        <v>3.5760749999999999</v>
      </c>
      <c r="K95">
        <v>4.0489999999999996E-3</v>
      </c>
      <c r="L95">
        <v>1E-3</v>
      </c>
      <c r="R95" s="1"/>
      <c r="S95" s="1"/>
    </row>
    <row r="96" spans="1:19" x14ac:dyDescent="0.45">
      <c r="A96">
        <f t="shared" si="2"/>
        <v>1190</v>
      </c>
      <c r="B96">
        <v>1.19</v>
      </c>
      <c r="C96">
        <v>3.5219999999999998</v>
      </c>
      <c r="D96" s="1">
        <v>3.4091E-7</v>
      </c>
      <c r="E96">
        <f t="shared" si="3"/>
        <v>3.6000011816312481E-2</v>
      </c>
      <c r="H96">
        <v>953.7</v>
      </c>
      <c r="I96" s="1"/>
      <c r="J96" s="1">
        <v>3.5388000000000002</v>
      </c>
      <c r="K96">
        <v>0</v>
      </c>
      <c r="L96">
        <v>1E-3</v>
      </c>
      <c r="R96" s="1"/>
      <c r="S96" s="1"/>
    </row>
    <row r="97" spans="1:19" x14ac:dyDescent="0.45">
      <c r="A97">
        <f t="shared" si="2"/>
        <v>1200</v>
      </c>
      <c r="B97">
        <v>1.2</v>
      </c>
      <c r="C97">
        <v>3.52</v>
      </c>
      <c r="D97" s="1">
        <v>2.1008000000000001E-7</v>
      </c>
      <c r="E97">
        <f t="shared" si="3"/>
        <v>2.1999526155538129E-2</v>
      </c>
      <c r="H97">
        <v>991.9</v>
      </c>
      <c r="I97" s="1"/>
      <c r="J97" s="1">
        <v>3.5130370000000002</v>
      </c>
      <c r="K97">
        <v>1.06E-4</v>
      </c>
      <c r="L97">
        <v>1E-3</v>
      </c>
      <c r="R97" s="1"/>
      <c r="S97" s="1"/>
    </row>
    <row r="98" spans="1:19" x14ac:dyDescent="0.45">
      <c r="A98">
        <f t="shared" si="2"/>
        <v>1210</v>
      </c>
      <c r="B98">
        <v>1.21</v>
      </c>
      <c r="C98">
        <v>3.5179999999999998</v>
      </c>
      <c r="D98" s="1">
        <v>1.2518000000000001E-7</v>
      </c>
      <c r="E98">
        <f t="shared" si="3"/>
        <v>1.3000481599218853E-2</v>
      </c>
      <c r="H98">
        <v>1033</v>
      </c>
      <c r="I98" s="1"/>
      <c r="J98" s="1">
        <v>3.492</v>
      </c>
      <c r="K98">
        <v>0</v>
      </c>
      <c r="L98">
        <v>1E-3</v>
      </c>
      <c r="R98" s="1"/>
      <c r="S98" s="1"/>
    </row>
    <row r="99" spans="1:19" x14ac:dyDescent="0.45">
      <c r="A99">
        <f t="shared" si="2"/>
        <v>1220</v>
      </c>
      <c r="B99">
        <v>1.22</v>
      </c>
      <c r="C99">
        <v>3.5169999999999999</v>
      </c>
      <c r="D99" s="1">
        <v>7.9608999999999995E-8</v>
      </c>
      <c r="E99">
        <f t="shared" si="3"/>
        <v>8.1999688380206513E-3</v>
      </c>
      <c r="H99">
        <v>1078</v>
      </c>
      <c r="I99" s="1"/>
      <c r="J99" s="1">
        <v>3.4723380000000001</v>
      </c>
      <c r="K99">
        <v>0</v>
      </c>
      <c r="L99">
        <v>0</v>
      </c>
      <c r="R99" s="1"/>
      <c r="S99" s="1"/>
    </row>
    <row r="100" spans="1:19" x14ac:dyDescent="0.45">
      <c r="A100">
        <f t="shared" si="2"/>
        <v>1230</v>
      </c>
      <c r="B100">
        <v>1.23</v>
      </c>
      <c r="C100">
        <v>3.5150000000000001</v>
      </c>
      <c r="D100" s="1">
        <v>4.6004E-8</v>
      </c>
      <c r="E100">
        <f t="shared" si="3"/>
        <v>4.7000269409998323E-3</v>
      </c>
      <c r="H100">
        <v>1127</v>
      </c>
      <c r="I100" s="1"/>
      <c r="J100" s="1">
        <v>3.4546000000000001</v>
      </c>
      <c r="K100">
        <v>0</v>
      </c>
      <c r="L100">
        <v>0</v>
      </c>
      <c r="R100" s="1"/>
      <c r="S100" s="1"/>
    </row>
    <row r="101" spans="1:19" x14ac:dyDescent="0.45">
      <c r="A101">
        <f t="shared" si="2"/>
        <v>1240</v>
      </c>
      <c r="B101">
        <v>1.24</v>
      </c>
      <c r="C101">
        <v>3.5129999999999999</v>
      </c>
      <c r="D101" s="1">
        <v>2.3682E-8</v>
      </c>
      <c r="E101">
        <f t="shared" si="3"/>
        <v>2.3999741039455957E-3</v>
      </c>
      <c r="H101">
        <v>1181</v>
      </c>
      <c r="I101" s="1"/>
      <c r="J101" s="1">
        <v>3.438231</v>
      </c>
      <c r="K101">
        <v>0</v>
      </c>
      <c r="L101">
        <v>0</v>
      </c>
      <c r="R101" s="1"/>
      <c r="S101" s="1"/>
    </row>
    <row r="102" spans="1:19" x14ac:dyDescent="0.45">
      <c r="A102">
        <f t="shared" si="2"/>
        <v>1250</v>
      </c>
      <c r="B102">
        <v>1.25</v>
      </c>
      <c r="C102">
        <v>3.5110000000000001</v>
      </c>
      <c r="D102" s="1">
        <v>9.9472000000000006E-9</v>
      </c>
      <c r="E102">
        <f t="shared" si="3"/>
        <v>1.0000016142012284E-3</v>
      </c>
      <c r="H102">
        <v>1240</v>
      </c>
      <c r="I102" s="1"/>
      <c r="J102" s="1">
        <v>3.4232</v>
      </c>
      <c r="K102">
        <v>0</v>
      </c>
      <c r="L102">
        <v>0</v>
      </c>
      <c r="R102" s="1"/>
      <c r="S102" s="1"/>
    </row>
    <row r="103" spans="1:19" x14ac:dyDescent="0.45">
      <c r="A103">
        <f t="shared" si="2"/>
        <v>1260</v>
      </c>
      <c r="B103">
        <v>1.26</v>
      </c>
      <c r="C103">
        <v>3.5089999999999999</v>
      </c>
      <c r="D103" s="1">
        <v>3.6096E-9</v>
      </c>
      <c r="E103">
        <f t="shared" si="3"/>
        <v>3.599965981713561E-4</v>
      </c>
      <c r="H103">
        <v>1305</v>
      </c>
      <c r="I103" s="1"/>
      <c r="J103" s="1">
        <v>3.4093119999999999</v>
      </c>
      <c r="K103">
        <v>0</v>
      </c>
      <c r="L103">
        <v>0</v>
      </c>
      <c r="R103" s="1"/>
      <c r="S103" s="1"/>
    </row>
    <row r="104" spans="1:19" x14ac:dyDescent="0.45">
      <c r="A104">
        <f t="shared" si="2"/>
        <v>1270</v>
      </c>
      <c r="B104">
        <v>1.27</v>
      </c>
      <c r="C104">
        <v>3.508</v>
      </c>
      <c r="D104" s="1">
        <v>2.0213E-9</v>
      </c>
      <c r="E104">
        <f t="shared" si="3"/>
        <v>2.0000318836853697E-4</v>
      </c>
      <c r="H104">
        <v>1378</v>
      </c>
      <c r="I104" s="1"/>
      <c r="J104" s="1">
        <v>3.3965000000000001</v>
      </c>
      <c r="K104">
        <v>0</v>
      </c>
      <c r="L104">
        <v>0</v>
      </c>
      <c r="R104" s="1"/>
      <c r="S104" s="1"/>
    </row>
    <row r="105" spans="1:19" x14ac:dyDescent="0.45">
      <c r="A105">
        <f t="shared" si="2"/>
        <v>1280</v>
      </c>
      <c r="B105">
        <v>1.28</v>
      </c>
      <c r="C105">
        <v>3.5059999999999998</v>
      </c>
      <c r="D105" s="1">
        <v>1.2223E-9</v>
      </c>
      <c r="E105">
        <f t="shared" si="3"/>
        <v>1.1999902189008762E-4</v>
      </c>
      <c r="H105">
        <v>1459</v>
      </c>
      <c r="I105" s="1"/>
      <c r="J105" s="1">
        <v>3.3846440000000002</v>
      </c>
      <c r="K105">
        <v>0</v>
      </c>
      <c r="L105">
        <v>0</v>
      </c>
      <c r="R105" s="1"/>
      <c r="S105" s="1"/>
    </row>
    <row r="106" spans="1:19" x14ac:dyDescent="0.45">
      <c r="A106">
        <f t="shared" si="2"/>
        <v>1290</v>
      </c>
      <c r="B106">
        <v>1.29</v>
      </c>
      <c r="C106">
        <v>3.5049999999999999</v>
      </c>
      <c r="D106" s="1">
        <v>7.2885000000000002E-10</v>
      </c>
      <c r="E106">
        <f t="shared" si="3"/>
        <v>7.0999993971129337E-5</v>
      </c>
      <c r="H106">
        <v>1550</v>
      </c>
      <c r="I106" s="1"/>
      <c r="J106" s="1">
        <v>3.3736999999999999</v>
      </c>
      <c r="K106">
        <v>0</v>
      </c>
      <c r="L106">
        <v>0</v>
      </c>
      <c r="R106" s="1"/>
      <c r="S106" s="1"/>
    </row>
    <row r="107" spans="1:19" x14ac:dyDescent="0.45">
      <c r="A107">
        <f t="shared" si="2"/>
        <v>1300</v>
      </c>
      <c r="B107">
        <v>1.3</v>
      </c>
      <c r="C107">
        <v>3.5030000000000001</v>
      </c>
      <c r="D107" s="1">
        <v>4.6552999999999999E-10</v>
      </c>
      <c r="E107">
        <f t="shared" si="3"/>
        <v>4.500017317002019E-5</v>
      </c>
      <c r="H107">
        <v>1653</v>
      </c>
      <c r="I107" s="1"/>
      <c r="J107" s="1">
        <v>3.3636059999999999</v>
      </c>
      <c r="K107">
        <v>0</v>
      </c>
      <c r="L107">
        <v>0</v>
      </c>
      <c r="R107" s="1"/>
      <c r="S107" s="1"/>
    </row>
    <row r="108" spans="1:19" x14ac:dyDescent="0.45">
      <c r="A108">
        <f t="shared" si="2"/>
        <v>1310</v>
      </c>
      <c r="B108">
        <v>1.31</v>
      </c>
      <c r="C108">
        <v>3.5019999999999998</v>
      </c>
      <c r="D108" s="1">
        <v>2.8147000000000001E-10</v>
      </c>
      <c r="E108">
        <f t="shared" si="3"/>
        <v>2.700043005208913E-5</v>
      </c>
      <c r="H108">
        <v>1771</v>
      </c>
      <c r="I108" s="1"/>
      <c r="J108" s="1">
        <v>3.3542999999999998</v>
      </c>
      <c r="K108">
        <v>0</v>
      </c>
      <c r="L108">
        <v>0</v>
      </c>
      <c r="R108" s="1"/>
      <c r="S108" s="1"/>
    </row>
    <row r="109" spans="1:19" x14ac:dyDescent="0.45">
      <c r="A109">
        <f t="shared" si="2"/>
        <v>1320</v>
      </c>
      <c r="B109">
        <v>1.32</v>
      </c>
      <c r="C109">
        <v>3.5</v>
      </c>
      <c r="D109" s="1">
        <v>1.6806999999999999E-10</v>
      </c>
      <c r="E109">
        <f t="shared" si="3"/>
        <v>1.6000226584510197E-5</v>
      </c>
      <c r="H109">
        <v>1907</v>
      </c>
      <c r="I109" s="1"/>
      <c r="J109" s="1">
        <v>3.3456950000000001</v>
      </c>
      <c r="K109">
        <v>0</v>
      </c>
      <c r="L109">
        <v>0</v>
      </c>
      <c r="R109" s="1"/>
      <c r="S109" s="1"/>
    </row>
    <row r="110" spans="1:19" x14ac:dyDescent="0.45">
      <c r="A110">
        <f t="shared" si="2"/>
        <v>1330</v>
      </c>
      <c r="B110">
        <v>1.33</v>
      </c>
      <c r="C110">
        <v>3.4990000000000001</v>
      </c>
      <c r="D110" s="1">
        <v>8.4670000000000003E-11</v>
      </c>
      <c r="E110">
        <f t="shared" si="3"/>
        <v>7.9999593978781288E-6</v>
      </c>
      <c r="H110">
        <v>2066</v>
      </c>
      <c r="I110" s="1"/>
      <c r="J110" s="1">
        <v>3.3378000000000001</v>
      </c>
      <c r="K110">
        <v>0</v>
      </c>
      <c r="L110">
        <v>0</v>
      </c>
      <c r="R110" s="1"/>
      <c r="S110" s="1"/>
    </row>
    <row r="111" spans="1:19" x14ac:dyDescent="0.45">
      <c r="A111">
        <f t="shared" si="2"/>
        <v>1340</v>
      </c>
      <c r="B111">
        <v>1.34</v>
      </c>
      <c r="C111">
        <v>3.4969999999999999</v>
      </c>
      <c r="D111" s="1">
        <v>3.7321999999999998E-11</v>
      </c>
      <c r="E111">
        <f t="shared" si="3"/>
        <v>3.5000155527545743E-6</v>
      </c>
      <c r="H111">
        <v>2254</v>
      </c>
      <c r="I111" s="1"/>
      <c r="J111" s="1">
        <v>3.3306</v>
      </c>
      <c r="K111">
        <v>0</v>
      </c>
      <c r="L111">
        <v>0</v>
      </c>
      <c r="R111" s="1"/>
      <c r="S111" s="1"/>
    </row>
    <row r="112" spans="1:19" x14ac:dyDescent="0.45">
      <c r="A112">
        <f t="shared" si="2"/>
        <v>1350</v>
      </c>
      <c r="B112">
        <v>1.35</v>
      </c>
      <c r="C112">
        <v>3.496</v>
      </c>
      <c r="D112" s="1">
        <v>1.8263E-11</v>
      </c>
      <c r="E112">
        <f t="shared" si="3"/>
        <v>1.6999972335558633E-6</v>
      </c>
      <c r="H112">
        <v>2480</v>
      </c>
      <c r="I112" s="1"/>
      <c r="J112" s="1">
        <v>3.3239999999999998</v>
      </c>
      <c r="K112">
        <v>0</v>
      </c>
      <c r="L112">
        <v>0</v>
      </c>
      <c r="R112" s="1"/>
      <c r="S112" s="1"/>
    </row>
    <row r="113" spans="1:19" x14ac:dyDescent="0.45">
      <c r="A113">
        <f t="shared" si="2"/>
        <v>1360</v>
      </c>
      <c r="B113">
        <v>1.36</v>
      </c>
      <c r="C113">
        <v>3.4950000000000001</v>
      </c>
      <c r="D113" s="1">
        <v>1.0281E-11</v>
      </c>
      <c r="E113">
        <f t="shared" si="3"/>
        <v>9.4996217857519596E-7</v>
      </c>
      <c r="I113" s="1"/>
      <c r="J113" s="1"/>
      <c r="R113" s="1"/>
      <c r="S113" s="1"/>
    </row>
    <row r="114" spans="1:19" x14ac:dyDescent="0.45">
      <c r="A114">
        <f t="shared" si="2"/>
        <v>1370</v>
      </c>
      <c r="B114">
        <v>1.37</v>
      </c>
      <c r="C114">
        <v>3.4940000000000002</v>
      </c>
      <c r="D114" s="1">
        <v>6.5413E-12</v>
      </c>
      <c r="E114">
        <f t="shared" si="3"/>
        <v>6.0000292043582215E-7</v>
      </c>
      <c r="I114" s="1"/>
      <c r="J114" s="1"/>
      <c r="R114" s="1"/>
      <c r="S114" s="1"/>
    </row>
    <row r="115" spans="1:19" x14ac:dyDescent="0.45">
      <c r="A115">
        <f t="shared" si="2"/>
        <v>1380</v>
      </c>
      <c r="B115">
        <v>1.38</v>
      </c>
      <c r="C115">
        <v>3.492</v>
      </c>
      <c r="D115" s="1">
        <v>4.1730000000000001E-12</v>
      </c>
      <c r="E115">
        <f t="shared" si="3"/>
        <v>3.7999612009942634E-7</v>
      </c>
      <c r="I115" s="1"/>
      <c r="J115" s="1"/>
      <c r="R115" s="1"/>
      <c r="S115" s="1"/>
    </row>
    <row r="116" spans="1:19" x14ac:dyDescent="0.45">
      <c r="A116">
        <f t="shared" si="2"/>
        <v>1390</v>
      </c>
      <c r="B116">
        <v>1.39</v>
      </c>
      <c r="C116">
        <v>3.4910000000000001</v>
      </c>
      <c r="D116" s="1">
        <v>2.5441E-12</v>
      </c>
      <c r="E116">
        <f t="shared" si="3"/>
        <v>2.3000074446036817E-7</v>
      </c>
      <c r="I116" s="1"/>
      <c r="J116" s="1"/>
      <c r="R116" s="1"/>
      <c r="S116" s="1"/>
    </row>
    <row r="117" spans="1:19" x14ac:dyDescent="0.45">
      <c r="A117">
        <f t="shared" si="2"/>
        <v>1400</v>
      </c>
      <c r="B117">
        <v>1.4</v>
      </c>
      <c r="C117">
        <v>3.49</v>
      </c>
      <c r="D117" s="1">
        <v>1.5596999999999999E-12</v>
      </c>
      <c r="E117">
        <f t="shared" si="3"/>
        <v>1.3999834462297144E-7</v>
      </c>
      <c r="I117" s="1"/>
      <c r="J117" s="1"/>
      <c r="R117" s="1"/>
      <c r="S117" s="1"/>
    </row>
    <row r="118" spans="1:19" x14ac:dyDescent="0.45">
      <c r="A118">
        <f t="shared" si="2"/>
        <v>1410</v>
      </c>
      <c r="B118">
        <v>1.41</v>
      </c>
      <c r="C118">
        <v>3.4889999999999999</v>
      </c>
      <c r="D118" s="1">
        <v>9.5373999999999993E-13</v>
      </c>
      <c r="E118">
        <f t="shared" si="3"/>
        <v>8.5000356806658991E-8</v>
      </c>
      <c r="I118" s="1"/>
      <c r="J118" s="1"/>
      <c r="R118" s="1"/>
      <c r="S118" s="1"/>
    </row>
    <row r="119" spans="1:19" x14ac:dyDescent="0.45">
      <c r="A119">
        <f t="shared" si="2"/>
        <v>1420</v>
      </c>
      <c r="B119">
        <v>1.42</v>
      </c>
      <c r="C119">
        <v>3.488</v>
      </c>
      <c r="D119" s="1">
        <v>5.6500000000000002E-13</v>
      </c>
      <c r="E119">
        <f t="shared" si="3"/>
        <v>4.9999995754316436E-8</v>
      </c>
      <c r="I119" s="1"/>
      <c r="J119" s="1"/>
      <c r="R119" s="1"/>
      <c r="S119" s="1"/>
    </row>
    <row r="120" spans="1:19" x14ac:dyDescent="0.45">
      <c r="A120">
        <f t="shared" si="2"/>
        <v>1430</v>
      </c>
      <c r="B120">
        <v>1.43</v>
      </c>
      <c r="C120">
        <v>3.4870000000000001</v>
      </c>
      <c r="D120" s="1">
        <v>2.8448999999999998E-13</v>
      </c>
      <c r="E120">
        <f t="shared" si="3"/>
        <v>2.5000047385168116E-8</v>
      </c>
      <c r="I120" s="1"/>
      <c r="J120" s="1"/>
      <c r="R120" s="1"/>
      <c r="S120" s="1"/>
    </row>
    <row r="121" spans="1:19" x14ac:dyDescent="0.45">
      <c r="A121">
        <f t="shared" si="2"/>
        <v>1440</v>
      </c>
      <c r="B121">
        <v>1.44</v>
      </c>
      <c r="C121">
        <v>3.4860000000000002</v>
      </c>
      <c r="D121" s="1">
        <v>2.0626E-13</v>
      </c>
      <c r="E121">
        <f t="shared" si="3"/>
        <v>1.7999580575817521E-8</v>
      </c>
      <c r="I121" s="1"/>
      <c r="J121" s="1"/>
      <c r="R121" s="1"/>
      <c r="S121" s="1"/>
    </row>
    <row r="122" spans="1:19" x14ac:dyDescent="0.45">
      <c r="A122">
        <f t="shared" si="2"/>
        <v>1450</v>
      </c>
      <c r="B122">
        <v>1.45</v>
      </c>
      <c r="C122">
        <v>3.4849999999999999</v>
      </c>
      <c r="D122" s="1">
        <v>1.3846E-13</v>
      </c>
      <c r="E122">
        <f t="shared" si="3"/>
        <v>1.1999583967339111E-8</v>
      </c>
      <c r="I122" s="1"/>
      <c r="J122" s="1"/>
      <c r="R122" s="1"/>
      <c r="S122" s="1"/>
    </row>
    <row r="123" spans="1:19" x14ac:dyDescent="0.45">
      <c r="I123" s="1"/>
      <c r="J123" s="1"/>
      <c r="R123" s="1"/>
      <c r="S123" s="1"/>
    </row>
    <row r="124" spans="1:19" x14ac:dyDescent="0.45">
      <c r="I124" s="1"/>
      <c r="J124" s="1"/>
      <c r="R124" s="1"/>
      <c r="S124" s="1"/>
    </row>
    <row r="125" spans="1:19" x14ac:dyDescent="0.45">
      <c r="I125" s="1"/>
      <c r="J125" s="1"/>
      <c r="R125" s="1"/>
      <c r="S125" s="1"/>
    </row>
    <row r="126" spans="1:19" x14ac:dyDescent="0.45">
      <c r="I126" s="1"/>
      <c r="J126" s="1"/>
      <c r="R126" s="1"/>
      <c r="S126" s="1"/>
    </row>
    <row r="127" spans="1:19" x14ac:dyDescent="0.45">
      <c r="I127" s="1"/>
      <c r="J127" s="1"/>
      <c r="R127" s="1"/>
      <c r="S127" s="1"/>
    </row>
    <row r="128" spans="1:19" x14ac:dyDescent="0.45">
      <c r="I128" s="1"/>
      <c r="J128" s="1"/>
      <c r="R128" s="1"/>
      <c r="S128" s="1"/>
    </row>
    <row r="129" spans="9:19" x14ac:dyDescent="0.45">
      <c r="I129" s="1"/>
      <c r="J129" s="1"/>
      <c r="R129" s="1"/>
      <c r="S129" s="1"/>
    </row>
    <row r="130" spans="9:19" x14ac:dyDescent="0.45">
      <c r="I130" s="1"/>
      <c r="J130" s="1"/>
      <c r="R130" s="1"/>
      <c r="S130" s="1"/>
    </row>
    <row r="131" spans="9:19" x14ac:dyDescent="0.45">
      <c r="I131" s="1"/>
      <c r="J131" s="1"/>
      <c r="R131" s="1"/>
      <c r="S131" s="1"/>
    </row>
    <row r="132" spans="9:19" x14ac:dyDescent="0.45">
      <c r="I132" s="1"/>
      <c r="J132" s="1"/>
      <c r="R132" s="1"/>
      <c r="S132" s="1"/>
    </row>
    <row r="133" spans="9:19" x14ac:dyDescent="0.45">
      <c r="I133" s="1"/>
      <c r="J133" s="1"/>
      <c r="R133" s="1"/>
      <c r="S133" s="1"/>
    </row>
    <row r="134" spans="9:19" x14ac:dyDescent="0.45">
      <c r="I134" s="1"/>
      <c r="J134" s="1"/>
      <c r="R134" s="1"/>
      <c r="S134" s="1"/>
    </row>
    <row r="135" spans="9:19" x14ac:dyDescent="0.45">
      <c r="I135" s="1"/>
      <c r="J135" s="1"/>
      <c r="R135" s="1"/>
      <c r="S135" s="1"/>
    </row>
    <row r="136" spans="9:19" x14ac:dyDescent="0.45">
      <c r="I136" s="1"/>
      <c r="J136" s="1"/>
      <c r="R136" s="1"/>
      <c r="S136" s="1"/>
    </row>
    <row r="137" spans="9:19" x14ac:dyDescent="0.45">
      <c r="I137" s="1"/>
      <c r="J137" s="1"/>
      <c r="R137" s="1"/>
      <c r="S137" s="1"/>
    </row>
    <row r="138" spans="9:19" x14ac:dyDescent="0.45">
      <c r="I138" s="1"/>
      <c r="J138" s="1"/>
      <c r="R138" s="1"/>
      <c r="S138" s="1"/>
    </row>
    <row r="139" spans="9:19" x14ac:dyDescent="0.45">
      <c r="I139" s="1"/>
      <c r="J139" s="1"/>
      <c r="R139" s="1"/>
      <c r="S139" s="1"/>
    </row>
    <row r="140" spans="9:19" x14ac:dyDescent="0.45">
      <c r="I140" s="1"/>
      <c r="J140" s="1"/>
      <c r="R140" s="1"/>
      <c r="S140" s="1"/>
    </row>
    <row r="141" spans="9:19" x14ac:dyDescent="0.45">
      <c r="I141" s="1"/>
      <c r="J141" s="1"/>
      <c r="R141" s="1"/>
      <c r="S141" s="1"/>
    </row>
    <row r="142" spans="9:19" x14ac:dyDescent="0.45">
      <c r="I142" s="1"/>
      <c r="J142" s="1"/>
      <c r="R142" s="1"/>
      <c r="S142" s="1"/>
    </row>
    <row r="143" spans="9:19" x14ac:dyDescent="0.45">
      <c r="I143" s="1"/>
      <c r="J143" s="1"/>
      <c r="R143" s="1"/>
      <c r="S143" s="1"/>
    </row>
    <row r="144" spans="9:19" x14ac:dyDescent="0.45">
      <c r="I144" s="1"/>
      <c r="J144" s="1"/>
      <c r="R144" s="1"/>
      <c r="S144" s="1"/>
    </row>
    <row r="145" spans="9:19" x14ac:dyDescent="0.45">
      <c r="I145" s="1"/>
      <c r="J145" s="1"/>
      <c r="R145" s="1"/>
      <c r="S145" s="1"/>
    </row>
    <row r="146" spans="9:19" x14ac:dyDescent="0.45">
      <c r="I146" s="1"/>
      <c r="J146" s="1"/>
      <c r="R146" s="1"/>
      <c r="S146" s="1"/>
    </row>
    <row r="147" spans="9:19" x14ac:dyDescent="0.45">
      <c r="I147" s="1"/>
      <c r="J147" s="1"/>
      <c r="R147" s="1"/>
      <c r="S147" s="1"/>
    </row>
    <row r="148" spans="9:19" x14ac:dyDescent="0.45">
      <c r="I148" s="1"/>
      <c r="J148" s="1"/>
      <c r="R148" s="1"/>
      <c r="S148" s="1"/>
    </row>
    <row r="149" spans="9:19" x14ac:dyDescent="0.45">
      <c r="I149" s="1"/>
      <c r="J149" s="1"/>
      <c r="R149" s="1"/>
      <c r="S149" s="1"/>
    </row>
    <row r="150" spans="9:19" x14ac:dyDescent="0.45">
      <c r="I150" s="1"/>
      <c r="J150" s="1"/>
      <c r="R150" s="1"/>
      <c r="S150" s="1"/>
    </row>
    <row r="151" spans="9:19" x14ac:dyDescent="0.45">
      <c r="I151" s="1"/>
      <c r="J151" s="1"/>
      <c r="R151" s="1"/>
      <c r="S151" s="1"/>
    </row>
    <row r="152" spans="9:19" x14ac:dyDescent="0.45">
      <c r="I152" s="1"/>
      <c r="J152" s="1"/>
      <c r="R152" s="1"/>
      <c r="S152" s="1"/>
    </row>
    <row r="153" spans="9:19" x14ac:dyDescent="0.45">
      <c r="I153" s="1"/>
      <c r="J153" s="1"/>
      <c r="R153" s="1"/>
      <c r="S153" s="1"/>
    </row>
    <row r="154" spans="9:19" x14ac:dyDescent="0.45">
      <c r="I154" s="1"/>
      <c r="J154" s="1"/>
      <c r="R154" s="1"/>
      <c r="S154" s="1"/>
    </row>
    <row r="155" spans="9:19" x14ac:dyDescent="0.45">
      <c r="I155" s="1"/>
      <c r="J155" s="1"/>
      <c r="R155" s="1"/>
      <c r="S155" s="1"/>
    </row>
    <row r="156" spans="9:19" x14ac:dyDescent="0.45">
      <c r="I156" s="1"/>
      <c r="J156" s="1"/>
      <c r="R156" s="1"/>
      <c r="S156" s="1"/>
    </row>
    <row r="157" spans="9:19" x14ac:dyDescent="0.45">
      <c r="I157" s="1"/>
      <c r="J157" s="1"/>
      <c r="R157" s="1"/>
      <c r="S157" s="1"/>
    </row>
    <row r="158" spans="9:19" x14ac:dyDescent="0.45">
      <c r="I158" s="1"/>
      <c r="J158" s="1"/>
      <c r="R158" s="1"/>
      <c r="S158" s="1"/>
    </row>
    <row r="159" spans="9:19" x14ac:dyDescent="0.45">
      <c r="I159" s="1"/>
      <c r="J159" s="1"/>
      <c r="R159" s="1"/>
      <c r="S159" s="1"/>
    </row>
    <row r="160" spans="9:19" x14ac:dyDescent="0.45">
      <c r="I160" s="1"/>
      <c r="J160" s="1"/>
      <c r="R160" s="1"/>
      <c r="S160" s="1"/>
    </row>
    <row r="161" spans="9:19" x14ac:dyDescent="0.45">
      <c r="I161" s="1"/>
      <c r="J161" s="1"/>
      <c r="R161" s="1"/>
      <c r="S161" s="1"/>
    </row>
    <row r="162" spans="9:19" x14ac:dyDescent="0.45">
      <c r="I162" s="1"/>
      <c r="J162" s="1"/>
      <c r="R162" s="1"/>
      <c r="S162" s="1"/>
    </row>
    <row r="163" spans="9:19" x14ac:dyDescent="0.45">
      <c r="I163" s="1"/>
      <c r="J163" s="1"/>
      <c r="R163" s="1"/>
      <c r="S163" s="1"/>
    </row>
    <row r="164" spans="9:19" x14ac:dyDescent="0.45">
      <c r="I164" s="1"/>
      <c r="J164" s="1"/>
      <c r="R164" s="1"/>
      <c r="S164" s="1"/>
    </row>
    <row r="165" spans="9:19" x14ac:dyDescent="0.45">
      <c r="I165" s="1"/>
      <c r="J165" s="1"/>
      <c r="R165" s="1"/>
      <c r="S165" s="1"/>
    </row>
    <row r="166" spans="9:19" x14ac:dyDescent="0.45">
      <c r="I166" s="1"/>
      <c r="J166" s="1"/>
      <c r="R166" s="1"/>
      <c r="S166" s="1"/>
    </row>
    <row r="167" spans="9:19" x14ac:dyDescent="0.45">
      <c r="I167" s="1"/>
      <c r="J167" s="1"/>
      <c r="R167" s="1"/>
      <c r="S167" s="1"/>
    </row>
    <row r="168" spans="9:19" x14ac:dyDescent="0.45">
      <c r="I168" s="1"/>
      <c r="J168" s="1"/>
      <c r="R168" s="1"/>
      <c r="S168" s="1"/>
    </row>
    <row r="169" spans="9:19" x14ac:dyDescent="0.45">
      <c r="I169" s="1"/>
      <c r="J169" s="1"/>
      <c r="R169" s="1"/>
      <c r="S169" s="1"/>
    </row>
    <row r="170" spans="9:19" x14ac:dyDescent="0.45">
      <c r="I170" s="1"/>
      <c r="J170" s="1"/>
      <c r="R170" s="1"/>
      <c r="S170" s="1"/>
    </row>
    <row r="171" spans="9:19" x14ac:dyDescent="0.45">
      <c r="I171" s="1"/>
      <c r="J171" s="1"/>
      <c r="R171" s="1"/>
      <c r="S171" s="1"/>
    </row>
    <row r="172" spans="9:19" x14ac:dyDescent="0.45">
      <c r="I172" s="1"/>
      <c r="J172" s="1"/>
      <c r="R172" s="1"/>
      <c r="S172" s="1"/>
    </row>
    <row r="173" spans="9:19" x14ac:dyDescent="0.45">
      <c r="I173" s="1"/>
      <c r="J173" s="1"/>
      <c r="R173" s="1"/>
      <c r="S173" s="1"/>
    </row>
    <row r="174" spans="9:19" x14ac:dyDescent="0.45">
      <c r="I174" s="1"/>
      <c r="J174" s="1"/>
      <c r="R174" s="1"/>
      <c r="S174" s="1"/>
    </row>
    <row r="175" spans="9:19" x14ac:dyDescent="0.45">
      <c r="I175" s="1"/>
      <c r="J175" s="1"/>
      <c r="R175" s="1"/>
      <c r="S175" s="1"/>
    </row>
    <row r="176" spans="9:19" x14ac:dyDescent="0.45">
      <c r="I176" s="1"/>
      <c r="J176" s="1"/>
      <c r="R176" s="1"/>
      <c r="S176" s="1"/>
    </row>
    <row r="177" spans="9:19" x14ac:dyDescent="0.45">
      <c r="I177" s="1"/>
      <c r="J177" s="1"/>
      <c r="R177" s="1"/>
      <c r="S177" s="1"/>
    </row>
    <row r="178" spans="9:19" x14ac:dyDescent="0.45">
      <c r="I178" s="1"/>
      <c r="J178" s="1"/>
      <c r="R178" s="1"/>
      <c r="S178" s="1"/>
    </row>
    <row r="179" spans="9:19" x14ac:dyDescent="0.45">
      <c r="I179" s="1"/>
      <c r="J179" s="1"/>
      <c r="R179" s="1"/>
      <c r="S179" s="1"/>
    </row>
    <row r="180" spans="9:19" x14ac:dyDescent="0.45">
      <c r="I180" s="1"/>
      <c r="J180" s="1"/>
      <c r="R180" s="1"/>
      <c r="S180" s="1"/>
    </row>
    <row r="181" spans="9:19" x14ac:dyDescent="0.45">
      <c r="I181" s="1"/>
      <c r="J181" s="1"/>
      <c r="R181" s="1"/>
      <c r="S181" s="1"/>
    </row>
    <row r="182" spans="9:19" x14ac:dyDescent="0.45">
      <c r="I182" s="1"/>
      <c r="J182" s="1"/>
      <c r="R182" s="1"/>
      <c r="S182" s="1"/>
    </row>
    <row r="183" spans="9:19" x14ac:dyDescent="0.45">
      <c r="I183" s="1"/>
      <c r="J183" s="1"/>
      <c r="R183" s="1"/>
      <c r="S183" s="1"/>
    </row>
    <row r="184" spans="9:19" x14ac:dyDescent="0.45">
      <c r="I184" s="1"/>
      <c r="J184" s="1"/>
      <c r="R184" s="1"/>
      <c r="S184" s="1"/>
    </row>
    <row r="185" spans="9:19" x14ac:dyDescent="0.45">
      <c r="I185" s="1"/>
      <c r="J185" s="1"/>
      <c r="R185" s="1"/>
      <c r="S185" s="1"/>
    </row>
    <row r="186" spans="9:19" x14ac:dyDescent="0.45">
      <c r="I186" s="1"/>
      <c r="J186" s="1"/>
      <c r="R186" s="1"/>
      <c r="S186" s="1"/>
    </row>
    <row r="187" spans="9:19" x14ac:dyDescent="0.45">
      <c r="I187" s="1"/>
      <c r="J187" s="1"/>
      <c r="R187" s="1"/>
      <c r="S187" s="1"/>
    </row>
    <row r="188" spans="9:19" x14ac:dyDescent="0.45">
      <c r="I188" s="1"/>
      <c r="J188" s="1"/>
      <c r="R188" s="1"/>
      <c r="S188" s="1"/>
    </row>
    <row r="189" spans="9:19" x14ac:dyDescent="0.45">
      <c r="I189" s="1"/>
      <c r="J189" s="1"/>
      <c r="R189" s="1"/>
      <c r="S189" s="1"/>
    </row>
    <row r="190" spans="9:19" x14ac:dyDescent="0.45">
      <c r="I190" s="1"/>
      <c r="J190" s="1"/>
      <c r="R190" s="1"/>
      <c r="S190" s="1"/>
    </row>
    <row r="191" spans="9:19" x14ac:dyDescent="0.45">
      <c r="I191" s="1"/>
      <c r="J191" s="1"/>
      <c r="R191" s="1"/>
      <c r="S191" s="1"/>
    </row>
    <row r="192" spans="9:19" x14ac:dyDescent="0.45">
      <c r="I192" s="1"/>
      <c r="J192" s="1"/>
      <c r="R192" s="1"/>
      <c r="S192" s="1"/>
    </row>
    <row r="193" spans="9:19" x14ac:dyDescent="0.45">
      <c r="I193" s="1"/>
      <c r="J193" s="1"/>
      <c r="R193" s="1"/>
      <c r="S193" s="1"/>
    </row>
    <row r="194" spans="9:19" x14ac:dyDescent="0.45">
      <c r="I194" s="1"/>
      <c r="J194" s="1"/>
      <c r="R194" s="1"/>
      <c r="S194" s="1"/>
    </row>
    <row r="195" spans="9:19" x14ac:dyDescent="0.45">
      <c r="I195" s="1"/>
      <c r="J195" s="1"/>
      <c r="R195" s="1"/>
      <c r="S195" s="1"/>
    </row>
    <row r="196" spans="9:19" x14ac:dyDescent="0.45">
      <c r="I196" s="1"/>
      <c r="J196" s="1"/>
      <c r="R196" s="1"/>
      <c r="S196" s="1"/>
    </row>
    <row r="197" spans="9:19" x14ac:dyDescent="0.45">
      <c r="I197" s="1"/>
      <c r="J197" s="1"/>
      <c r="R197" s="1"/>
      <c r="S197" s="1"/>
    </row>
    <row r="198" spans="9:19" x14ac:dyDescent="0.45">
      <c r="I198" s="1"/>
      <c r="J198" s="1"/>
      <c r="R198" s="1"/>
      <c r="S198" s="1"/>
    </row>
    <row r="199" spans="9:19" x14ac:dyDescent="0.45">
      <c r="I199" s="1"/>
      <c r="J199" s="1"/>
      <c r="R199" s="1"/>
      <c r="S199" s="1"/>
    </row>
    <row r="200" spans="9:19" x14ac:dyDescent="0.45">
      <c r="I200" s="1"/>
      <c r="J200" s="1"/>
      <c r="R200" s="1"/>
      <c r="S200" s="1"/>
    </row>
    <row r="201" spans="9:19" x14ac:dyDescent="0.45">
      <c r="I201" s="1"/>
      <c r="J201" s="1"/>
      <c r="R201" s="1"/>
      <c r="S201" s="1"/>
    </row>
    <row r="202" spans="9:19" x14ac:dyDescent="0.45">
      <c r="I202" s="1"/>
      <c r="J202" s="1"/>
      <c r="R202" s="1"/>
      <c r="S202" s="1"/>
    </row>
    <row r="203" spans="9:19" x14ac:dyDescent="0.45">
      <c r="I203" s="1"/>
      <c r="J203" s="1"/>
      <c r="R203" s="1"/>
      <c r="S203" s="1"/>
    </row>
    <row r="204" spans="9:19" x14ac:dyDescent="0.45">
      <c r="I204" s="1"/>
      <c r="J204" s="1"/>
      <c r="R204" s="1"/>
      <c r="S204" s="1"/>
    </row>
    <row r="205" spans="9:19" x14ac:dyDescent="0.45">
      <c r="I205" s="1"/>
      <c r="J205" s="1"/>
      <c r="R205" s="1"/>
      <c r="S205" s="1"/>
    </row>
    <row r="206" spans="9:19" x14ac:dyDescent="0.45">
      <c r="I206" s="1"/>
      <c r="J206" s="1"/>
      <c r="R206" s="1"/>
      <c r="S206" s="1"/>
    </row>
    <row r="207" spans="9:19" x14ac:dyDescent="0.45">
      <c r="I207" s="1"/>
      <c r="J207" s="1"/>
      <c r="R207" s="1"/>
      <c r="S207" s="1"/>
    </row>
    <row r="208" spans="9:19" x14ac:dyDescent="0.45">
      <c r="I208" s="1"/>
      <c r="J208" s="1"/>
      <c r="R208" s="1"/>
      <c r="S208" s="1"/>
    </row>
    <row r="209" spans="9:19" x14ac:dyDescent="0.45">
      <c r="I209" s="1"/>
      <c r="J209" s="1"/>
      <c r="R209" s="1"/>
      <c r="S209" s="1"/>
    </row>
    <row r="210" spans="9:19" x14ac:dyDescent="0.45">
      <c r="I210" s="1"/>
      <c r="J210" s="1"/>
      <c r="R210" s="1"/>
      <c r="S210" s="1"/>
    </row>
    <row r="211" spans="9:19" x14ac:dyDescent="0.45">
      <c r="I211" s="1"/>
      <c r="J211" s="1"/>
      <c r="R211" s="1"/>
      <c r="S211" s="1"/>
    </row>
    <row r="212" spans="9:19" x14ac:dyDescent="0.45">
      <c r="I212" s="1"/>
      <c r="J212" s="1"/>
      <c r="R212" s="1"/>
      <c r="S212" s="1"/>
    </row>
    <row r="213" spans="9:19" x14ac:dyDescent="0.45">
      <c r="I213" s="1"/>
      <c r="J213" s="1"/>
      <c r="R213" s="1"/>
      <c r="S213" s="1"/>
    </row>
    <row r="214" spans="9:19" x14ac:dyDescent="0.45">
      <c r="I214" s="1"/>
      <c r="J214" s="1"/>
      <c r="R214" s="1"/>
      <c r="S214" s="1"/>
    </row>
    <row r="215" spans="9:19" x14ac:dyDescent="0.45">
      <c r="I215" s="1"/>
      <c r="J215" s="1"/>
      <c r="R215" s="1"/>
      <c r="S215" s="1"/>
    </row>
    <row r="216" spans="9:19" x14ac:dyDescent="0.45">
      <c r="I216" s="1"/>
      <c r="J216" s="1"/>
      <c r="R216" s="1"/>
      <c r="S216" s="1"/>
    </row>
    <row r="217" spans="9:19" x14ac:dyDescent="0.45">
      <c r="I217" s="1"/>
      <c r="J217" s="1"/>
      <c r="R217" s="1"/>
      <c r="S217" s="1"/>
    </row>
    <row r="218" spans="9:19" x14ac:dyDescent="0.45">
      <c r="I218" s="1"/>
      <c r="J218" s="1"/>
      <c r="R218" s="1"/>
      <c r="S218" s="1"/>
    </row>
    <row r="219" spans="9:19" x14ac:dyDescent="0.45">
      <c r="I219" s="1"/>
      <c r="J219" s="1"/>
      <c r="R219" s="1"/>
      <c r="S219" s="1"/>
    </row>
    <row r="220" spans="9:19" x14ac:dyDescent="0.45">
      <c r="I220" s="1"/>
      <c r="J220" s="1"/>
      <c r="R220" s="1"/>
      <c r="S220" s="1"/>
    </row>
    <row r="221" spans="9:19" x14ac:dyDescent="0.45">
      <c r="I221" s="1"/>
      <c r="J221" s="1"/>
      <c r="R221" s="1"/>
      <c r="S221" s="1"/>
    </row>
    <row r="222" spans="9:19" x14ac:dyDescent="0.45">
      <c r="I222" s="1"/>
      <c r="J222" s="1"/>
      <c r="R222" s="1"/>
      <c r="S222" s="1"/>
    </row>
    <row r="223" spans="9:19" x14ac:dyDescent="0.45">
      <c r="I223" s="1"/>
      <c r="J223" s="1"/>
      <c r="R223" s="1"/>
      <c r="S223" s="1"/>
    </row>
    <row r="224" spans="9:19" x14ac:dyDescent="0.45">
      <c r="I224" s="1"/>
      <c r="J224" s="1"/>
      <c r="R224" s="1"/>
      <c r="S224" s="1"/>
    </row>
    <row r="225" spans="9:19" x14ac:dyDescent="0.45">
      <c r="I225" s="1"/>
      <c r="J225" s="1"/>
      <c r="R225" s="1"/>
      <c r="S225" s="1"/>
    </row>
    <row r="226" spans="9:19" x14ac:dyDescent="0.45">
      <c r="I226" s="1"/>
      <c r="J226" s="1"/>
      <c r="R226" s="1"/>
      <c r="S226" s="1"/>
    </row>
    <row r="227" spans="9:19" x14ac:dyDescent="0.45">
      <c r="I227" s="1"/>
      <c r="J227" s="1"/>
      <c r="R227" s="1"/>
      <c r="S227" s="1"/>
    </row>
    <row r="228" spans="9:19" x14ac:dyDescent="0.45">
      <c r="I228" s="1"/>
      <c r="J228" s="1"/>
      <c r="R228" s="1"/>
      <c r="S228" s="1"/>
    </row>
    <row r="229" spans="9:19" x14ac:dyDescent="0.45">
      <c r="I229" s="1"/>
      <c r="J229" s="1"/>
      <c r="R229" s="1"/>
      <c r="S229" s="1"/>
    </row>
    <row r="230" spans="9:19" x14ac:dyDescent="0.45">
      <c r="I230" s="1"/>
      <c r="J230" s="1"/>
      <c r="R230" s="1"/>
      <c r="S230" s="1"/>
    </row>
    <row r="231" spans="9:19" x14ac:dyDescent="0.45">
      <c r="I231" s="1"/>
      <c r="J231" s="1"/>
      <c r="R231" s="1"/>
      <c r="S231" s="1"/>
    </row>
    <row r="232" spans="9:19" x14ac:dyDescent="0.45">
      <c r="I232" s="1"/>
      <c r="J232" s="1"/>
      <c r="R232" s="1"/>
      <c r="S232" s="1"/>
    </row>
    <row r="233" spans="9:19" x14ac:dyDescent="0.45">
      <c r="I233" s="1"/>
      <c r="J233" s="1"/>
      <c r="R233" s="1"/>
      <c r="S233" s="1"/>
    </row>
    <row r="234" spans="9:19" x14ac:dyDescent="0.45">
      <c r="I234" s="1"/>
      <c r="J234" s="1"/>
      <c r="R234" s="1"/>
      <c r="S234" s="1"/>
    </row>
    <row r="235" spans="9:19" x14ac:dyDescent="0.45">
      <c r="I235" s="1"/>
      <c r="J235" s="1"/>
      <c r="R235" s="1"/>
      <c r="S235" s="1"/>
    </row>
    <row r="236" spans="9:19" x14ac:dyDescent="0.45">
      <c r="I236" s="1"/>
      <c r="J236" s="1"/>
      <c r="R236" s="1"/>
      <c r="S236" s="1"/>
    </row>
    <row r="237" spans="9:19" x14ac:dyDescent="0.45">
      <c r="I237" s="1"/>
      <c r="J237" s="1"/>
      <c r="R237" s="1"/>
      <c r="S237" s="1"/>
    </row>
    <row r="238" spans="9:19" x14ac:dyDescent="0.45">
      <c r="I238" s="1"/>
      <c r="J238" s="1"/>
      <c r="R238" s="1"/>
      <c r="S238" s="1"/>
    </row>
    <row r="239" spans="9:19" x14ac:dyDescent="0.45">
      <c r="I239" s="1"/>
      <c r="J239" s="1"/>
      <c r="R239" s="1"/>
      <c r="S239" s="1"/>
    </row>
    <row r="240" spans="9:19" x14ac:dyDescent="0.45">
      <c r="I240" s="1"/>
      <c r="J240" s="1"/>
      <c r="R240" s="1"/>
      <c r="S240" s="1"/>
    </row>
    <row r="241" spans="9:19" x14ac:dyDescent="0.45">
      <c r="I241" s="1"/>
      <c r="J241" s="1"/>
      <c r="R241" s="1"/>
      <c r="S241" s="1"/>
    </row>
    <row r="242" spans="9:19" x14ac:dyDescent="0.45">
      <c r="I242" s="1"/>
      <c r="J242" s="1"/>
      <c r="R242" s="1"/>
      <c r="S242" s="1"/>
    </row>
    <row r="243" spans="9:19" x14ac:dyDescent="0.45">
      <c r="I243" s="1"/>
      <c r="J243" s="1"/>
      <c r="R243" s="1"/>
      <c r="S243" s="1"/>
    </row>
    <row r="244" spans="9:19" x14ac:dyDescent="0.45">
      <c r="I244" s="1"/>
      <c r="J244" s="1"/>
      <c r="R244" s="1"/>
      <c r="S244" s="1"/>
    </row>
    <row r="245" spans="9:19" x14ac:dyDescent="0.45">
      <c r="I245" s="1"/>
      <c r="J245" s="1"/>
      <c r="R245" s="1"/>
      <c r="S245" s="1"/>
    </row>
    <row r="246" spans="9:19" x14ac:dyDescent="0.45">
      <c r="I246" s="1"/>
      <c r="J246" s="1"/>
      <c r="R246" s="1"/>
      <c r="S246" s="1"/>
    </row>
    <row r="247" spans="9:19" x14ac:dyDescent="0.45">
      <c r="I247" s="1"/>
      <c r="J247" s="1"/>
      <c r="R247" s="1"/>
      <c r="S247" s="1"/>
    </row>
    <row r="248" spans="9:19" x14ac:dyDescent="0.45">
      <c r="I248" s="1"/>
      <c r="J248" s="1"/>
      <c r="R248" s="1"/>
      <c r="S248" s="1"/>
    </row>
    <row r="249" spans="9:19" x14ac:dyDescent="0.45">
      <c r="I249" s="1"/>
      <c r="J249" s="1"/>
      <c r="R249" s="1"/>
      <c r="S249" s="1"/>
    </row>
    <row r="250" spans="9:19" x14ac:dyDescent="0.45">
      <c r="I250" s="1"/>
      <c r="J250" s="1"/>
      <c r="R250" s="1"/>
      <c r="S250" s="1"/>
    </row>
    <row r="251" spans="9:19" x14ac:dyDescent="0.45">
      <c r="I251" s="1"/>
      <c r="J251" s="1"/>
      <c r="R251" s="1"/>
      <c r="S251" s="1"/>
    </row>
    <row r="252" spans="9:19" x14ac:dyDescent="0.45">
      <c r="I252" s="1"/>
      <c r="J252" s="1"/>
      <c r="R252" s="1"/>
      <c r="S252" s="1"/>
    </row>
    <row r="253" spans="9:19" x14ac:dyDescent="0.45">
      <c r="I253" s="1"/>
      <c r="J253" s="1"/>
      <c r="R253" s="1"/>
      <c r="S253" s="1"/>
    </row>
    <row r="254" spans="9:19" x14ac:dyDescent="0.45">
      <c r="I254" s="1"/>
      <c r="J254" s="1"/>
      <c r="R254" s="1"/>
      <c r="S254" s="1"/>
    </row>
    <row r="255" spans="9:19" x14ac:dyDescent="0.45">
      <c r="I255" s="1"/>
      <c r="J255" s="1"/>
      <c r="R255" s="1"/>
      <c r="S255" s="1"/>
    </row>
    <row r="256" spans="9:19" x14ac:dyDescent="0.45">
      <c r="I256" s="1"/>
      <c r="J256" s="1"/>
      <c r="R256" s="1"/>
      <c r="S256" s="1"/>
    </row>
    <row r="257" spans="9:19" x14ac:dyDescent="0.45">
      <c r="I257" s="1"/>
      <c r="J257" s="1"/>
      <c r="R257" s="1"/>
      <c r="S257" s="1"/>
    </row>
    <row r="258" spans="9:19" x14ac:dyDescent="0.45">
      <c r="I258" s="1"/>
      <c r="J258" s="1"/>
      <c r="R258" s="1"/>
      <c r="S258" s="1"/>
    </row>
    <row r="259" spans="9:19" x14ac:dyDescent="0.45">
      <c r="I259" s="1"/>
      <c r="J259" s="1"/>
      <c r="R259" s="1"/>
      <c r="S259" s="1"/>
    </row>
    <row r="260" spans="9:19" x14ac:dyDescent="0.45">
      <c r="I260" s="1"/>
      <c r="J260" s="1"/>
      <c r="R260" s="1"/>
      <c r="S260" s="1"/>
    </row>
    <row r="261" spans="9:19" x14ac:dyDescent="0.45">
      <c r="I261" s="1"/>
      <c r="J261" s="1"/>
      <c r="R261" s="1"/>
      <c r="S261" s="1"/>
    </row>
    <row r="262" spans="9:19" x14ac:dyDescent="0.45">
      <c r="I262" s="1"/>
      <c r="J262" s="1"/>
      <c r="R262" s="1"/>
      <c r="S262" s="1"/>
    </row>
    <row r="263" spans="9:19" x14ac:dyDescent="0.45">
      <c r="I263" s="1"/>
      <c r="J263" s="1"/>
      <c r="R263" s="1"/>
      <c r="S263" s="1"/>
    </row>
    <row r="264" spans="9:19" x14ac:dyDescent="0.45">
      <c r="I264" s="1"/>
      <c r="J264" s="1"/>
      <c r="R264" s="1"/>
      <c r="S264" s="1"/>
    </row>
    <row r="265" spans="9:19" x14ac:dyDescent="0.45">
      <c r="I265" s="1"/>
      <c r="J265" s="1"/>
      <c r="R265" s="1"/>
      <c r="S265" s="1"/>
    </row>
    <row r="266" spans="9:19" x14ac:dyDescent="0.45">
      <c r="I266" s="1"/>
      <c r="J266" s="1"/>
      <c r="R266" s="1"/>
      <c r="S266" s="1"/>
    </row>
    <row r="267" spans="9:19" x14ac:dyDescent="0.45">
      <c r="I267" s="1"/>
      <c r="J267" s="1"/>
      <c r="R267" s="1"/>
      <c r="S267" s="1"/>
    </row>
    <row r="268" spans="9:19" x14ac:dyDescent="0.45">
      <c r="I268" s="1"/>
      <c r="J268" s="1"/>
      <c r="R268" s="1"/>
      <c r="S268" s="1"/>
    </row>
    <row r="269" spans="9:19" x14ac:dyDescent="0.45">
      <c r="I269" s="1"/>
      <c r="J269" s="1"/>
      <c r="R269" s="1"/>
      <c r="S269" s="1"/>
    </row>
    <row r="270" spans="9:19" x14ac:dyDescent="0.45">
      <c r="I270" s="1"/>
      <c r="J270" s="1"/>
      <c r="R270" s="1"/>
      <c r="S270" s="1"/>
    </row>
    <row r="271" spans="9:19" x14ac:dyDescent="0.45">
      <c r="I271" s="1"/>
      <c r="J271" s="1"/>
      <c r="R271" s="1"/>
      <c r="S271" s="1"/>
    </row>
    <row r="272" spans="9:19" x14ac:dyDescent="0.45">
      <c r="I272" s="1"/>
      <c r="J272" s="1"/>
      <c r="R272" s="1"/>
      <c r="S272" s="1"/>
    </row>
    <row r="273" spans="9:19" x14ac:dyDescent="0.45">
      <c r="I273" s="1"/>
      <c r="J273" s="1"/>
      <c r="R273" s="1"/>
      <c r="S273" s="1"/>
    </row>
    <row r="274" spans="9:19" x14ac:dyDescent="0.45">
      <c r="I274" s="1"/>
      <c r="J274" s="1"/>
      <c r="R274" s="1"/>
      <c r="S274" s="1"/>
    </row>
    <row r="275" spans="9:19" x14ac:dyDescent="0.45">
      <c r="I275" s="1"/>
      <c r="J275" s="1"/>
      <c r="R275" s="1"/>
      <c r="S275" s="1"/>
    </row>
    <row r="276" spans="9:19" x14ac:dyDescent="0.45">
      <c r="I276" s="1"/>
      <c r="J276" s="1"/>
      <c r="R276" s="1"/>
      <c r="S276" s="1"/>
    </row>
    <row r="277" spans="9:19" x14ac:dyDescent="0.45">
      <c r="I277" s="1"/>
      <c r="J277" s="1"/>
      <c r="R277" s="1"/>
      <c r="S277" s="1"/>
    </row>
    <row r="278" spans="9:19" x14ac:dyDescent="0.45">
      <c r="I278" s="1"/>
      <c r="J278" s="1"/>
      <c r="R278" s="1"/>
      <c r="S278" s="1"/>
    </row>
    <row r="279" spans="9:19" x14ac:dyDescent="0.45">
      <c r="I279" s="1"/>
      <c r="J279" s="1"/>
      <c r="R279" s="1"/>
      <c r="S279" s="1"/>
    </row>
    <row r="280" spans="9:19" x14ac:dyDescent="0.45">
      <c r="I280" s="1"/>
      <c r="J280" s="1"/>
      <c r="R280" s="1"/>
      <c r="S280" s="1"/>
    </row>
    <row r="281" spans="9:19" x14ac:dyDescent="0.45">
      <c r="I281" s="1"/>
      <c r="J281" s="1"/>
      <c r="R281" s="1"/>
      <c r="S281" s="1"/>
    </row>
    <row r="282" spans="9:19" x14ac:dyDescent="0.45">
      <c r="I282" s="1"/>
      <c r="J282" s="1"/>
      <c r="R282" s="1"/>
      <c r="S282" s="1"/>
    </row>
    <row r="283" spans="9:19" x14ac:dyDescent="0.45">
      <c r="I283" s="1"/>
      <c r="J283" s="1"/>
      <c r="R283" s="1"/>
      <c r="S283" s="1"/>
    </row>
    <row r="284" spans="9:19" x14ac:dyDescent="0.45">
      <c r="I284" s="1"/>
      <c r="J284" s="1"/>
      <c r="R284" s="1"/>
      <c r="S284" s="1"/>
    </row>
    <row r="285" spans="9:19" x14ac:dyDescent="0.45">
      <c r="I285" s="1"/>
      <c r="J285" s="1"/>
      <c r="R285" s="1"/>
      <c r="S285" s="1"/>
    </row>
    <row r="286" spans="9:19" x14ac:dyDescent="0.45">
      <c r="I286" s="1"/>
      <c r="J286" s="1"/>
      <c r="R286" s="1"/>
      <c r="S286" s="1"/>
    </row>
    <row r="287" spans="9:19" x14ac:dyDescent="0.45">
      <c r="I287" s="1"/>
      <c r="J287" s="1"/>
      <c r="R287" s="1"/>
      <c r="S287" s="1"/>
    </row>
    <row r="288" spans="9:19" x14ac:dyDescent="0.45">
      <c r="I288" s="1"/>
      <c r="J288" s="1"/>
      <c r="R288" s="1"/>
      <c r="S288" s="1"/>
    </row>
    <row r="289" spans="9:19" x14ac:dyDescent="0.45">
      <c r="I289" s="1"/>
      <c r="J289" s="1"/>
      <c r="R289" s="1"/>
      <c r="S289" s="1"/>
    </row>
    <row r="290" spans="9:19" x14ac:dyDescent="0.45">
      <c r="I290" s="1"/>
      <c r="J290" s="1"/>
      <c r="R290" s="1"/>
      <c r="S290" s="1"/>
    </row>
    <row r="291" spans="9:19" x14ac:dyDescent="0.45">
      <c r="I291" s="1"/>
      <c r="J291" s="1"/>
      <c r="R291" s="1"/>
      <c r="S291" s="1"/>
    </row>
    <row r="292" spans="9:19" x14ac:dyDescent="0.45">
      <c r="I292" s="1"/>
      <c r="J292" s="1"/>
      <c r="R292" s="1"/>
      <c r="S292" s="1"/>
    </row>
    <row r="293" spans="9:19" x14ac:dyDescent="0.45">
      <c r="I293" s="1"/>
      <c r="J293" s="1"/>
      <c r="R293" s="1"/>
      <c r="S293" s="1"/>
    </row>
    <row r="294" spans="9:19" x14ac:dyDescent="0.45">
      <c r="I294" s="1"/>
      <c r="J294" s="1"/>
      <c r="R294" s="1"/>
      <c r="S294" s="1"/>
    </row>
    <row r="295" spans="9:19" x14ac:dyDescent="0.45">
      <c r="I295" s="1"/>
      <c r="J295" s="1"/>
      <c r="R295" s="1"/>
      <c r="S295" s="1"/>
    </row>
    <row r="296" spans="9:19" x14ac:dyDescent="0.45">
      <c r="I296" s="1"/>
      <c r="J296" s="1"/>
      <c r="R296" s="1"/>
      <c r="S296" s="1"/>
    </row>
    <row r="297" spans="9:19" x14ac:dyDescent="0.45">
      <c r="I297" s="1"/>
      <c r="J297" s="1"/>
      <c r="R297" s="1"/>
      <c r="S297" s="1"/>
    </row>
    <row r="298" spans="9:19" x14ac:dyDescent="0.45">
      <c r="I298" s="1"/>
      <c r="J298" s="1"/>
      <c r="R298" s="1"/>
      <c r="S298" s="1"/>
    </row>
    <row r="299" spans="9:19" x14ac:dyDescent="0.45">
      <c r="I299" s="1"/>
      <c r="J299" s="1"/>
      <c r="R299" s="1"/>
      <c r="S299" s="1"/>
    </row>
    <row r="300" spans="9:19" x14ac:dyDescent="0.45">
      <c r="I300" s="1"/>
      <c r="J300" s="1"/>
      <c r="R300" s="1"/>
      <c r="S300" s="1"/>
    </row>
    <row r="301" spans="9:19" x14ac:dyDescent="0.45">
      <c r="I301" s="1"/>
      <c r="J301" s="1"/>
      <c r="R301" s="1"/>
      <c r="S301" s="1"/>
    </row>
    <row r="302" spans="9:19" x14ac:dyDescent="0.45">
      <c r="I302" s="1"/>
      <c r="J302" s="1"/>
      <c r="R302" s="1"/>
      <c r="S302" s="1"/>
    </row>
    <row r="303" spans="9:19" x14ac:dyDescent="0.45">
      <c r="I303" s="1"/>
      <c r="J303" s="1"/>
      <c r="R303" s="1"/>
      <c r="S303" s="1"/>
    </row>
    <row r="304" spans="9:19" x14ac:dyDescent="0.45">
      <c r="I304" s="1"/>
      <c r="J304" s="1"/>
      <c r="R304" s="1"/>
      <c r="S304" s="1"/>
    </row>
    <row r="305" spans="9:19" x14ac:dyDescent="0.45">
      <c r="I305" s="1"/>
      <c r="J305" s="1"/>
      <c r="R305" s="1"/>
      <c r="S305" s="1"/>
    </row>
    <row r="306" spans="9:19" x14ac:dyDescent="0.45">
      <c r="I306" s="1"/>
      <c r="J306" s="1"/>
      <c r="R306" s="1"/>
      <c r="S306" s="1"/>
    </row>
    <row r="307" spans="9:19" x14ac:dyDescent="0.45">
      <c r="I307" s="1"/>
      <c r="J307" s="1"/>
      <c r="R307" s="1"/>
      <c r="S307" s="1"/>
    </row>
    <row r="308" spans="9:19" x14ac:dyDescent="0.45">
      <c r="I308" s="1"/>
      <c r="J308" s="1"/>
      <c r="R308" s="1"/>
      <c r="S308" s="1"/>
    </row>
    <row r="309" spans="9:19" x14ac:dyDescent="0.45">
      <c r="I309" s="1"/>
      <c r="J309" s="1"/>
      <c r="R309" s="1"/>
      <c r="S309" s="1"/>
    </row>
    <row r="310" spans="9:19" x14ac:dyDescent="0.45">
      <c r="I310" s="1"/>
      <c r="J310" s="1"/>
      <c r="R310" s="1"/>
      <c r="S310" s="1"/>
    </row>
    <row r="311" spans="9:19" x14ac:dyDescent="0.45">
      <c r="I311" s="1"/>
      <c r="J311" s="1"/>
      <c r="R311" s="1"/>
      <c r="S311" s="1"/>
    </row>
    <row r="312" spans="9:19" x14ac:dyDescent="0.45">
      <c r="I312" s="1"/>
      <c r="J312" s="1"/>
      <c r="R312" s="1"/>
      <c r="S312" s="1"/>
    </row>
    <row r="313" spans="9:19" x14ac:dyDescent="0.45">
      <c r="I313" s="1"/>
      <c r="J313" s="1"/>
      <c r="R313" s="1"/>
      <c r="S313" s="1"/>
    </row>
    <row r="314" spans="9:19" x14ac:dyDescent="0.45">
      <c r="I314" s="1"/>
      <c r="J314" s="1"/>
      <c r="R314" s="1"/>
      <c r="S314" s="1"/>
    </row>
    <row r="315" spans="9:19" x14ac:dyDescent="0.45">
      <c r="I315" s="1"/>
      <c r="J315" s="1"/>
      <c r="R315" s="1"/>
      <c r="S315" s="1"/>
    </row>
    <row r="316" spans="9:19" x14ac:dyDescent="0.45">
      <c r="I316" s="1"/>
      <c r="J316" s="1"/>
      <c r="R316" s="1"/>
      <c r="S316" s="1"/>
    </row>
    <row r="317" spans="9:19" x14ac:dyDescent="0.45">
      <c r="I317" s="1"/>
      <c r="J317" s="1"/>
      <c r="R317" s="1"/>
      <c r="S317" s="1"/>
    </row>
    <row r="318" spans="9:19" x14ac:dyDescent="0.45">
      <c r="I318" s="1"/>
      <c r="J318" s="1"/>
      <c r="R318" s="1"/>
      <c r="S318" s="1"/>
    </row>
    <row r="319" spans="9:19" x14ac:dyDescent="0.45">
      <c r="I319" s="1"/>
      <c r="J319" s="1"/>
      <c r="R319" s="1"/>
      <c r="S319" s="1"/>
    </row>
    <row r="320" spans="9:19" x14ac:dyDescent="0.45">
      <c r="I320" s="1"/>
      <c r="J320" s="1"/>
      <c r="R320" s="1"/>
      <c r="S320" s="1"/>
    </row>
    <row r="321" spans="9:19" x14ac:dyDescent="0.45">
      <c r="I321" s="1"/>
      <c r="J321" s="1"/>
      <c r="R321" s="1"/>
      <c r="S321" s="1"/>
    </row>
    <row r="322" spans="9:19" x14ac:dyDescent="0.45">
      <c r="I322" s="1"/>
      <c r="J322" s="1"/>
      <c r="R322" s="1"/>
      <c r="S322" s="1"/>
    </row>
    <row r="323" spans="9:19" x14ac:dyDescent="0.45">
      <c r="I323" s="1"/>
      <c r="J323" s="1"/>
      <c r="R323" s="1"/>
      <c r="S323" s="1"/>
    </row>
    <row r="324" spans="9:19" x14ac:dyDescent="0.45">
      <c r="I324" s="1"/>
      <c r="J324" s="1"/>
      <c r="R324" s="1"/>
      <c r="S324" s="1"/>
    </row>
    <row r="325" spans="9:19" x14ac:dyDescent="0.45">
      <c r="I325" s="1"/>
      <c r="J325" s="1"/>
      <c r="R325" s="1"/>
      <c r="S325" s="1"/>
    </row>
    <row r="326" spans="9:19" x14ac:dyDescent="0.45">
      <c r="I326" s="1"/>
      <c r="J326" s="1"/>
      <c r="R326" s="1"/>
      <c r="S326" s="1"/>
    </row>
    <row r="327" spans="9:19" x14ac:dyDescent="0.45">
      <c r="I327" s="1"/>
      <c r="J327" s="1"/>
      <c r="R327" s="1"/>
      <c r="S327" s="1"/>
    </row>
    <row r="328" spans="9:19" x14ac:dyDescent="0.45">
      <c r="I328" s="1"/>
      <c r="J328" s="1"/>
      <c r="R328" s="1"/>
      <c r="S328" s="1"/>
    </row>
    <row r="329" spans="9:19" x14ac:dyDescent="0.45">
      <c r="I329" s="1"/>
      <c r="J329" s="1"/>
      <c r="R329" s="1"/>
      <c r="S329" s="1"/>
    </row>
    <row r="330" spans="9:19" x14ac:dyDescent="0.45">
      <c r="I330" s="1"/>
      <c r="J330" s="1"/>
      <c r="R330" s="1"/>
      <c r="S330" s="1"/>
    </row>
    <row r="331" spans="9:19" x14ac:dyDescent="0.45">
      <c r="I331" s="1"/>
      <c r="J331" s="1"/>
      <c r="R331" s="1"/>
      <c r="S331" s="1"/>
    </row>
    <row r="332" spans="9:19" x14ac:dyDescent="0.45">
      <c r="I332" s="1"/>
      <c r="J332" s="1"/>
      <c r="R332" s="1"/>
      <c r="S332" s="1"/>
    </row>
    <row r="333" spans="9:19" x14ac:dyDescent="0.45">
      <c r="I333" s="1"/>
      <c r="J333" s="1"/>
      <c r="R333" s="1"/>
      <c r="S333" s="1"/>
    </row>
    <row r="334" spans="9:19" x14ac:dyDescent="0.45">
      <c r="I334" s="1"/>
      <c r="J334" s="1"/>
      <c r="R334" s="1"/>
      <c r="S334" s="1"/>
    </row>
    <row r="335" spans="9:19" x14ac:dyDescent="0.45">
      <c r="I335" s="1"/>
      <c r="J335" s="1"/>
      <c r="R335" s="1"/>
      <c r="S335" s="1"/>
    </row>
    <row r="336" spans="9:19" x14ac:dyDescent="0.45">
      <c r="I336" s="1"/>
      <c r="J336" s="1"/>
      <c r="R336" s="1"/>
      <c r="S336" s="1"/>
    </row>
    <row r="337" spans="9:19" x14ac:dyDescent="0.45">
      <c r="I337" s="1"/>
      <c r="J337" s="1"/>
      <c r="R337" s="1"/>
      <c r="S337" s="1"/>
    </row>
    <row r="338" spans="9:19" x14ac:dyDescent="0.45">
      <c r="I338" s="1"/>
      <c r="J338" s="1"/>
      <c r="R338" s="1"/>
      <c r="S338" s="1"/>
    </row>
    <row r="339" spans="9:19" x14ac:dyDescent="0.45">
      <c r="I339" s="1"/>
      <c r="J339" s="1"/>
      <c r="R339" s="1"/>
      <c r="S339" s="1"/>
    </row>
    <row r="340" spans="9:19" x14ac:dyDescent="0.45">
      <c r="I340" s="1"/>
      <c r="J340" s="1"/>
      <c r="R340" s="1"/>
      <c r="S340" s="1"/>
    </row>
    <row r="341" spans="9:19" x14ac:dyDescent="0.45">
      <c r="I341" s="1"/>
      <c r="J341" s="1"/>
      <c r="R341" s="1"/>
      <c r="S341" s="1"/>
    </row>
    <row r="342" spans="9:19" x14ac:dyDescent="0.45">
      <c r="I342" s="1"/>
      <c r="J342" s="1"/>
      <c r="R342" s="1"/>
      <c r="S342" s="1"/>
    </row>
    <row r="343" spans="9:19" x14ac:dyDescent="0.45">
      <c r="I343" s="1"/>
      <c r="J343" s="1"/>
      <c r="R343" s="1"/>
      <c r="S343" s="1"/>
    </row>
    <row r="344" spans="9:19" x14ac:dyDescent="0.45">
      <c r="I344" s="1"/>
      <c r="J344" s="1"/>
      <c r="R344" s="1"/>
      <c r="S344" s="1"/>
    </row>
    <row r="345" spans="9:19" x14ac:dyDescent="0.45">
      <c r="I345" s="1"/>
      <c r="J345" s="1"/>
      <c r="R345" s="1"/>
      <c r="S345" s="1"/>
    </row>
    <row r="346" spans="9:19" x14ac:dyDescent="0.45">
      <c r="I346" s="1"/>
      <c r="J346" s="1"/>
      <c r="R346" s="1"/>
      <c r="S346" s="1"/>
    </row>
    <row r="347" spans="9:19" x14ac:dyDescent="0.45">
      <c r="I347" s="1"/>
      <c r="J347" s="1"/>
      <c r="R347" s="1"/>
      <c r="S347" s="1"/>
    </row>
    <row r="348" spans="9:19" x14ac:dyDescent="0.45">
      <c r="I348" s="1"/>
      <c r="J348" s="1"/>
      <c r="R348" s="1"/>
      <c r="S348" s="1"/>
    </row>
    <row r="349" spans="9:19" x14ac:dyDescent="0.45">
      <c r="I349" s="1"/>
      <c r="J349" s="1"/>
      <c r="R349" s="1"/>
      <c r="S349" s="1"/>
    </row>
    <row r="350" spans="9:19" x14ac:dyDescent="0.45">
      <c r="I350" s="1"/>
      <c r="J350" s="1"/>
      <c r="R350" s="1"/>
      <c r="S350" s="1"/>
    </row>
    <row r="351" spans="9:19" x14ac:dyDescent="0.45">
      <c r="I351" s="1"/>
      <c r="J351" s="1"/>
      <c r="R351" s="1"/>
      <c r="S351" s="1"/>
    </row>
    <row r="352" spans="9:19" x14ac:dyDescent="0.45">
      <c r="I352" s="1"/>
      <c r="J352" s="1"/>
      <c r="R352" s="1"/>
      <c r="S352" s="1"/>
    </row>
    <row r="353" spans="9:19" x14ac:dyDescent="0.45">
      <c r="I353" s="1"/>
      <c r="J353" s="1"/>
      <c r="R353" s="1"/>
      <c r="S353" s="1"/>
    </row>
    <row r="354" spans="9:19" x14ac:dyDescent="0.45">
      <c r="I354" s="1"/>
      <c r="J354" s="1"/>
      <c r="R354" s="1"/>
      <c r="S354" s="1"/>
    </row>
    <row r="355" spans="9:19" x14ac:dyDescent="0.45">
      <c r="I355" s="1"/>
      <c r="J355" s="1"/>
      <c r="R355" s="1"/>
      <c r="S355" s="1"/>
    </row>
    <row r="356" spans="9:19" x14ac:dyDescent="0.45">
      <c r="I356" s="1"/>
      <c r="J356" s="1"/>
      <c r="R356" s="1"/>
      <c r="S356" s="1"/>
    </row>
    <row r="357" spans="9:19" x14ac:dyDescent="0.45">
      <c r="I357" s="1"/>
      <c r="J357" s="1"/>
      <c r="R357" s="1"/>
      <c r="S357" s="1"/>
    </row>
    <row r="358" spans="9:19" x14ac:dyDescent="0.45">
      <c r="I358" s="1"/>
      <c r="J358" s="1"/>
      <c r="R358" s="1"/>
      <c r="S358" s="1"/>
    </row>
    <row r="359" spans="9:19" x14ac:dyDescent="0.45">
      <c r="I359" s="1"/>
      <c r="J359" s="1"/>
      <c r="R359" s="1"/>
      <c r="S359" s="1"/>
    </row>
    <row r="360" spans="9:19" x14ac:dyDescent="0.45">
      <c r="I360" s="1"/>
      <c r="J360" s="1"/>
      <c r="R360" s="1"/>
      <c r="S360" s="1"/>
    </row>
    <row r="361" spans="9:19" x14ac:dyDescent="0.45">
      <c r="I361" s="1"/>
      <c r="J361" s="1"/>
      <c r="R361" s="1"/>
      <c r="S361" s="1"/>
    </row>
    <row r="362" spans="9:19" x14ac:dyDescent="0.45">
      <c r="I362" s="1"/>
      <c r="J362" s="1"/>
      <c r="R362" s="1"/>
      <c r="S362" s="1"/>
    </row>
    <row r="363" spans="9:19" x14ac:dyDescent="0.45">
      <c r="I363" s="1"/>
      <c r="J363" s="1"/>
      <c r="R363" s="1"/>
      <c r="S363" s="1"/>
    </row>
    <row r="364" spans="9:19" x14ac:dyDescent="0.45">
      <c r="I364" s="1"/>
      <c r="J364" s="1"/>
      <c r="R364" s="1"/>
      <c r="S364" s="1"/>
    </row>
    <row r="365" spans="9:19" x14ac:dyDescent="0.45">
      <c r="I365" s="1"/>
      <c r="J365" s="1"/>
      <c r="R365" s="1"/>
      <c r="S365" s="1"/>
    </row>
    <row r="366" spans="9:19" x14ac:dyDescent="0.45">
      <c r="I366" s="1"/>
      <c r="J366" s="1"/>
      <c r="R366" s="1"/>
      <c r="S366" s="1"/>
    </row>
    <row r="367" spans="9:19" x14ac:dyDescent="0.45">
      <c r="I367" s="1"/>
      <c r="J367" s="1"/>
      <c r="R367" s="1"/>
      <c r="S367" s="1"/>
    </row>
    <row r="368" spans="9:19" x14ac:dyDescent="0.45">
      <c r="I368" s="1"/>
      <c r="J368" s="1"/>
      <c r="R368" s="1"/>
      <c r="S368" s="1"/>
    </row>
    <row r="369" spans="9:19" x14ac:dyDescent="0.45">
      <c r="I369" s="1"/>
      <c r="J369" s="1"/>
      <c r="R369" s="1"/>
      <c r="S369" s="1"/>
    </row>
    <row r="370" spans="9:19" x14ac:dyDescent="0.45">
      <c r="I370" s="1"/>
      <c r="J370" s="1"/>
      <c r="R370" s="1"/>
      <c r="S370" s="1"/>
    </row>
    <row r="371" spans="9:19" x14ac:dyDescent="0.45">
      <c r="I371" s="1"/>
      <c r="J371" s="1"/>
      <c r="R371" s="1"/>
      <c r="S371" s="1"/>
    </row>
    <row r="372" spans="9:19" x14ac:dyDescent="0.45">
      <c r="I372" s="1"/>
      <c r="J372" s="1"/>
      <c r="R372" s="1"/>
      <c r="S372" s="1"/>
    </row>
    <row r="373" spans="9:19" x14ac:dyDescent="0.45">
      <c r="I373" s="1"/>
      <c r="J373" s="1"/>
      <c r="R373" s="1"/>
      <c r="S373" s="1"/>
    </row>
    <row r="374" spans="9:19" x14ac:dyDescent="0.45">
      <c r="I374" s="1"/>
      <c r="J374" s="1"/>
      <c r="R374" s="1"/>
      <c r="S374" s="1"/>
    </row>
    <row r="375" spans="9:19" x14ac:dyDescent="0.45">
      <c r="I375" s="1"/>
      <c r="J375" s="1"/>
      <c r="R375" s="1"/>
      <c r="S375" s="1"/>
    </row>
    <row r="376" spans="9:19" x14ac:dyDescent="0.45">
      <c r="I376" s="1"/>
      <c r="J376" s="1"/>
      <c r="R376" s="1"/>
      <c r="S376" s="1"/>
    </row>
    <row r="377" spans="9:19" x14ac:dyDescent="0.45">
      <c r="I377" s="1"/>
      <c r="J377" s="1"/>
      <c r="R377" s="1"/>
      <c r="S377" s="1"/>
    </row>
    <row r="378" spans="9:19" x14ac:dyDescent="0.45">
      <c r="I378" s="1"/>
      <c r="J378" s="1"/>
      <c r="R378" s="1"/>
      <c r="S378" s="1"/>
    </row>
    <row r="379" spans="9:19" x14ac:dyDescent="0.45">
      <c r="I379" s="1"/>
      <c r="J379" s="1"/>
      <c r="R379" s="1"/>
      <c r="S379" s="1"/>
    </row>
    <row r="380" spans="9:19" x14ac:dyDescent="0.45">
      <c r="I380" s="1"/>
      <c r="J380" s="1"/>
      <c r="R380" s="1"/>
      <c r="S380" s="1"/>
    </row>
    <row r="381" spans="9:19" x14ac:dyDescent="0.45">
      <c r="I381" s="1"/>
      <c r="J381" s="1"/>
      <c r="R381" s="1"/>
      <c r="S381" s="1"/>
    </row>
    <row r="382" spans="9:19" x14ac:dyDescent="0.45">
      <c r="I382" s="1"/>
      <c r="J382" s="1"/>
      <c r="R382" s="1"/>
      <c r="S382" s="1"/>
    </row>
    <row r="383" spans="9:19" x14ac:dyDescent="0.45">
      <c r="I383" s="1"/>
      <c r="J383" s="1"/>
      <c r="R383" s="1"/>
      <c r="S383" s="1"/>
    </row>
    <row r="384" spans="9:19" x14ac:dyDescent="0.45">
      <c r="I384" s="1"/>
      <c r="J384" s="1"/>
      <c r="R384" s="1"/>
      <c r="S384" s="1"/>
    </row>
    <row r="385" spans="9:19" x14ac:dyDescent="0.45">
      <c r="I385" s="1"/>
      <c r="J385" s="1"/>
      <c r="R385" s="1"/>
      <c r="S385" s="1"/>
    </row>
    <row r="386" spans="9:19" x14ac:dyDescent="0.45">
      <c r="I386" s="1"/>
      <c r="J386" s="1"/>
      <c r="R386" s="1"/>
      <c r="S386" s="1"/>
    </row>
    <row r="387" spans="9:19" x14ac:dyDescent="0.45">
      <c r="I387" s="1"/>
      <c r="J387" s="1"/>
      <c r="R387" s="1"/>
      <c r="S387" s="1"/>
    </row>
    <row r="388" spans="9:19" x14ac:dyDescent="0.45">
      <c r="I388" s="1"/>
      <c r="J388" s="1"/>
      <c r="R388" s="1"/>
      <c r="S388" s="1"/>
    </row>
    <row r="389" spans="9:19" x14ac:dyDescent="0.45">
      <c r="I389" s="1"/>
      <c r="J389" s="1"/>
      <c r="R389" s="1"/>
      <c r="S389" s="1"/>
    </row>
    <row r="390" spans="9:19" x14ac:dyDescent="0.45">
      <c r="I390" s="1"/>
      <c r="J390" s="1"/>
      <c r="R390" s="1"/>
      <c r="S390" s="1"/>
    </row>
    <row r="391" spans="9:19" x14ac:dyDescent="0.45">
      <c r="I391" s="1"/>
      <c r="J391" s="1"/>
      <c r="R391" s="1"/>
      <c r="S391" s="1"/>
    </row>
    <row r="392" spans="9:19" x14ac:dyDescent="0.45">
      <c r="I392" s="1"/>
      <c r="J392" s="1"/>
      <c r="R392" s="1"/>
      <c r="S392" s="1"/>
    </row>
    <row r="393" spans="9:19" x14ac:dyDescent="0.45">
      <c r="I393" s="1"/>
      <c r="J393" s="1"/>
      <c r="R393" s="1"/>
      <c r="S393" s="1"/>
    </row>
    <row r="394" spans="9:19" x14ac:dyDescent="0.45">
      <c r="I394" s="1"/>
      <c r="J394" s="1"/>
      <c r="R394" s="1"/>
      <c r="S394" s="1"/>
    </row>
    <row r="395" spans="9:19" x14ac:dyDescent="0.45">
      <c r="I395" s="1"/>
      <c r="J395" s="1"/>
      <c r="R395" s="1"/>
      <c r="S395" s="1"/>
    </row>
    <row r="396" spans="9:19" x14ac:dyDescent="0.45">
      <c r="I396" s="1"/>
      <c r="J396" s="1"/>
      <c r="R396" s="1"/>
      <c r="S396" s="1"/>
    </row>
    <row r="397" spans="9:19" x14ac:dyDescent="0.45">
      <c r="I397" s="1"/>
      <c r="J397" s="1"/>
      <c r="R397" s="1"/>
      <c r="S397" s="1"/>
    </row>
    <row r="398" spans="9:19" x14ac:dyDescent="0.45">
      <c r="I398" s="1"/>
      <c r="J398" s="1"/>
      <c r="R398" s="1"/>
      <c r="S398" s="1"/>
    </row>
    <row r="399" spans="9:19" x14ac:dyDescent="0.45">
      <c r="I399" s="1"/>
      <c r="J399" s="1"/>
      <c r="R399" s="1"/>
      <c r="S399" s="1"/>
    </row>
    <row r="400" spans="9:19" x14ac:dyDescent="0.45">
      <c r="I400" s="1"/>
      <c r="J400" s="1"/>
      <c r="R400" s="1"/>
      <c r="S400" s="1"/>
    </row>
    <row r="401" spans="9:19" x14ac:dyDescent="0.45">
      <c r="I401" s="1"/>
      <c r="J401" s="1"/>
      <c r="R401" s="1"/>
      <c r="S401" s="1"/>
    </row>
    <row r="402" spans="9:19" x14ac:dyDescent="0.45">
      <c r="I402" s="1"/>
      <c r="J402" s="1"/>
      <c r="R402" s="1"/>
      <c r="S402" s="1"/>
    </row>
    <row r="403" spans="9:19" x14ac:dyDescent="0.45">
      <c r="I403" s="1"/>
      <c r="J403" s="1"/>
      <c r="R403" s="1"/>
      <c r="S403" s="1"/>
    </row>
    <row r="404" spans="9:19" x14ac:dyDescent="0.45">
      <c r="I404" s="1"/>
      <c r="J404" s="1"/>
      <c r="R404" s="1"/>
      <c r="S404" s="1"/>
    </row>
    <row r="405" spans="9:19" x14ac:dyDescent="0.45">
      <c r="I405" s="1"/>
      <c r="J405" s="1"/>
      <c r="R405" s="1"/>
      <c r="S405" s="1"/>
    </row>
    <row r="406" spans="9:19" x14ac:dyDescent="0.45">
      <c r="I406" s="1"/>
      <c r="J406" s="1"/>
      <c r="R406" s="1"/>
      <c r="S406" s="1"/>
    </row>
    <row r="407" spans="9:19" x14ac:dyDescent="0.45">
      <c r="I407" s="1"/>
      <c r="J407" s="1"/>
      <c r="R407" s="1"/>
      <c r="S407" s="1"/>
    </row>
    <row r="408" spans="9:19" x14ac:dyDescent="0.45">
      <c r="I408" s="1"/>
      <c r="J408" s="1"/>
      <c r="R408" s="1"/>
      <c r="S408" s="1"/>
    </row>
    <row r="409" spans="9:19" x14ac:dyDescent="0.45">
      <c r="I409" s="1"/>
      <c r="J409" s="1"/>
      <c r="R409" s="1"/>
      <c r="S409" s="1"/>
    </row>
    <row r="410" spans="9:19" x14ac:dyDescent="0.45">
      <c r="I410" s="1"/>
      <c r="J410" s="1"/>
      <c r="R410" s="1"/>
      <c r="S410" s="1"/>
    </row>
    <row r="411" spans="9:19" x14ac:dyDescent="0.45">
      <c r="I411" s="1"/>
      <c r="J411" s="1"/>
      <c r="R411" s="1"/>
      <c r="S411" s="1"/>
    </row>
    <row r="412" spans="9:19" x14ac:dyDescent="0.45">
      <c r="I412" s="1"/>
      <c r="J412" s="1"/>
      <c r="R412" s="1"/>
      <c r="S412" s="1"/>
    </row>
    <row r="413" spans="9:19" x14ac:dyDescent="0.45">
      <c r="I413" s="1"/>
      <c r="J413" s="1"/>
      <c r="R413" s="1"/>
      <c r="S413" s="1"/>
    </row>
    <row r="414" spans="9:19" x14ac:dyDescent="0.45">
      <c r="I414" s="1"/>
      <c r="J414" s="1"/>
      <c r="R414" s="1"/>
      <c r="S414" s="1"/>
    </row>
    <row r="415" spans="9:19" x14ac:dyDescent="0.45">
      <c r="I415" s="1"/>
      <c r="J415" s="1"/>
      <c r="R415" s="1"/>
      <c r="S415" s="1"/>
    </row>
    <row r="416" spans="9:19" x14ac:dyDescent="0.45">
      <c r="I416" s="1"/>
      <c r="J416" s="1"/>
      <c r="R416" s="1"/>
      <c r="S416" s="1"/>
    </row>
    <row r="417" spans="9:19" x14ac:dyDescent="0.45">
      <c r="I417" s="1"/>
      <c r="J417" s="1"/>
      <c r="R417" s="1"/>
      <c r="S417" s="1"/>
    </row>
    <row r="418" spans="9:19" x14ac:dyDescent="0.45">
      <c r="I418" s="1"/>
      <c r="J418" s="1"/>
      <c r="R418" s="1"/>
      <c r="S418" s="1"/>
    </row>
    <row r="419" spans="9:19" x14ac:dyDescent="0.45">
      <c r="I419" s="1"/>
      <c r="J419" s="1"/>
      <c r="R419" s="1"/>
      <c r="S419" s="1"/>
    </row>
    <row r="420" spans="9:19" x14ac:dyDescent="0.45">
      <c r="I420" s="1"/>
      <c r="J420" s="1"/>
      <c r="R420" s="1"/>
      <c r="S420" s="1"/>
    </row>
    <row r="421" spans="9:19" x14ac:dyDescent="0.45">
      <c r="I421" s="1"/>
      <c r="J421" s="1"/>
      <c r="R421" s="1"/>
      <c r="S421" s="1"/>
    </row>
    <row r="422" spans="9:19" x14ac:dyDescent="0.45">
      <c r="I422" s="1"/>
      <c r="J422" s="1"/>
      <c r="R422" s="1"/>
      <c r="S422" s="1"/>
    </row>
    <row r="423" spans="9:19" x14ac:dyDescent="0.45">
      <c r="I423" s="1"/>
      <c r="J423" s="1"/>
      <c r="R423" s="1"/>
      <c r="S423" s="1"/>
    </row>
    <row r="424" spans="9:19" x14ac:dyDescent="0.45">
      <c r="I424" s="1"/>
      <c r="J424" s="1"/>
      <c r="R424" s="1"/>
      <c r="S424" s="1"/>
    </row>
    <row r="425" spans="9:19" x14ac:dyDescent="0.45">
      <c r="I425" s="1"/>
      <c r="J425" s="1"/>
      <c r="R425" s="1"/>
      <c r="S425" s="1"/>
    </row>
    <row r="426" spans="9:19" x14ac:dyDescent="0.45">
      <c r="I426" s="1"/>
      <c r="J426" s="1"/>
      <c r="R426" s="1"/>
      <c r="S426" s="1"/>
    </row>
    <row r="427" spans="9:19" x14ac:dyDescent="0.45">
      <c r="I427" s="1"/>
      <c r="J427" s="1"/>
      <c r="R427" s="1"/>
      <c r="S427" s="1"/>
    </row>
    <row r="428" spans="9:19" x14ac:dyDescent="0.45">
      <c r="I428" s="1"/>
      <c r="J428" s="1"/>
      <c r="R428" s="1"/>
      <c r="S428" s="1"/>
    </row>
    <row r="429" spans="9:19" x14ac:dyDescent="0.45">
      <c r="I429" s="1"/>
      <c r="J429" s="1"/>
      <c r="R429" s="1"/>
      <c r="S429" s="1"/>
    </row>
    <row r="430" spans="9:19" x14ac:dyDescent="0.45">
      <c r="I430" s="1"/>
      <c r="J430" s="1"/>
      <c r="R430" s="1"/>
      <c r="S430" s="1"/>
    </row>
    <row r="431" spans="9:19" x14ac:dyDescent="0.45">
      <c r="I431" s="1"/>
      <c r="J431" s="1"/>
      <c r="R431" s="1"/>
      <c r="S431" s="1"/>
    </row>
    <row r="432" spans="9:19" x14ac:dyDescent="0.45">
      <c r="I432" s="1"/>
      <c r="J432" s="1"/>
      <c r="R432" s="1"/>
      <c r="S432" s="1"/>
    </row>
    <row r="433" spans="9:19" x14ac:dyDescent="0.45">
      <c r="I433" s="1"/>
      <c r="J433" s="1"/>
      <c r="R433" s="1"/>
      <c r="S433" s="1"/>
    </row>
    <row r="434" spans="9:19" x14ac:dyDescent="0.45">
      <c r="I434" s="1"/>
      <c r="J434" s="1"/>
      <c r="R434" s="1"/>
      <c r="S434" s="1"/>
    </row>
    <row r="435" spans="9:19" x14ac:dyDescent="0.45">
      <c r="I435" s="1"/>
      <c r="J435" s="1"/>
      <c r="R435" s="1"/>
      <c r="S435" s="1"/>
    </row>
    <row r="436" spans="9:19" x14ac:dyDescent="0.45">
      <c r="I436" s="1"/>
      <c r="J436" s="1"/>
      <c r="R436" s="1"/>
      <c r="S436" s="1"/>
    </row>
    <row r="437" spans="9:19" x14ac:dyDescent="0.45">
      <c r="I437" s="1"/>
      <c r="J437" s="1"/>
      <c r="R437" s="1"/>
      <c r="S437" s="1"/>
    </row>
    <row r="438" spans="9:19" x14ac:dyDescent="0.45">
      <c r="I438" s="1"/>
      <c r="J438" s="1"/>
      <c r="R438" s="1"/>
      <c r="S438" s="1"/>
    </row>
    <row r="439" spans="9:19" x14ac:dyDescent="0.45">
      <c r="I439" s="1"/>
      <c r="J439" s="1"/>
      <c r="R439" s="1"/>
      <c r="S439" s="1"/>
    </row>
    <row r="440" spans="9:19" x14ac:dyDescent="0.45">
      <c r="I440" s="1"/>
      <c r="J440" s="1"/>
      <c r="R440" s="1"/>
      <c r="S440" s="1"/>
    </row>
    <row r="441" spans="9:19" x14ac:dyDescent="0.45">
      <c r="I441" s="1"/>
      <c r="J441" s="1"/>
      <c r="R441" s="1"/>
      <c r="S441" s="1"/>
    </row>
    <row r="442" spans="9:19" x14ac:dyDescent="0.45">
      <c r="I442" s="1"/>
      <c r="J442" s="1"/>
      <c r="R442" s="1"/>
      <c r="S442" s="1"/>
    </row>
    <row r="443" spans="9:19" x14ac:dyDescent="0.45">
      <c r="I443" s="1"/>
      <c r="J443" s="1"/>
      <c r="R443" s="1"/>
      <c r="S443" s="1"/>
    </row>
    <row r="444" spans="9:19" x14ac:dyDescent="0.45">
      <c r="I444" s="1"/>
      <c r="J444" s="1"/>
      <c r="R444" s="1"/>
      <c r="S444" s="1"/>
    </row>
    <row r="445" spans="9:19" x14ac:dyDescent="0.45">
      <c r="I445" s="1"/>
      <c r="J445" s="1"/>
      <c r="R445" s="1"/>
      <c r="S445" s="1"/>
    </row>
    <row r="446" spans="9:19" x14ac:dyDescent="0.45">
      <c r="I446" s="1"/>
      <c r="J446" s="1"/>
      <c r="R446" s="1"/>
      <c r="S446" s="1"/>
    </row>
    <row r="447" spans="9:19" x14ac:dyDescent="0.45">
      <c r="I447" s="1"/>
      <c r="J447" s="1"/>
      <c r="R447" s="1"/>
      <c r="S447" s="1"/>
    </row>
    <row r="448" spans="9:19" x14ac:dyDescent="0.45">
      <c r="I448" s="1"/>
      <c r="J448" s="1"/>
      <c r="R448" s="1"/>
      <c r="S448" s="1"/>
    </row>
    <row r="449" spans="9:19" x14ac:dyDescent="0.45">
      <c r="I449" s="1"/>
      <c r="J449" s="1"/>
      <c r="R449" s="1"/>
      <c r="S449" s="1"/>
    </row>
    <row r="450" spans="9:19" x14ac:dyDescent="0.45">
      <c r="I450" s="1"/>
      <c r="J450" s="1"/>
      <c r="R450" s="1"/>
      <c r="S450" s="1"/>
    </row>
    <row r="451" spans="9:19" x14ac:dyDescent="0.45">
      <c r="I451" s="1"/>
      <c r="J451" s="1"/>
      <c r="R451" s="1"/>
      <c r="S451" s="1"/>
    </row>
    <row r="452" spans="9:19" x14ac:dyDescent="0.45">
      <c r="I452" s="1"/>
      <c r="J452" s="1"/>
      <c r="R452" s="1"/>
      <c r="S452" s="1"/>
    </row>
    <row r="453" spans="9:19" x14ac:dyDescent="0.45">
      <c r="I453" s="1"/>
      <c r="J453" s="1"/>
      <c r="R453" s="1"/>
      <c r="S453" s="1"/>
    </row>
    <row r="454" spans="9:19" x14ac:dyDescent="0.45">
      <c r="I454" s="1"/>
      <c r="J454" s="1"/>
      <c r="R454" s="1"/>
      <c r="S454" s="1"/>
    </row>
    <row r="455" spans="9:19" x14ac:dyDescent="0.45">
      <c r="I455" s="1"/>
      <c r="J455" s="1"/>
      <c r="R455" s="1"/>
      <c r="S455" s="1"/>
    </row>
    <row r="456" spans="9:19" x14ac:dyDescent="0.45">
      <c r="I456" s="1"/>
      <c r="J456" s="1"/>
      <c r="R456" s="1"/>
      <c r="S456" s="1"/>
    </row>
    <row r="457" spans="9:19" x14ac:dyDescent="0.45">
      <c r="I457" s="1"/>
      <c r="J457" s="1"/>
      <c r="R457" s="1"/>
      <c r="S457" s="1"/>
    </row>
    <row r="458" spans="9:19" x14ac:dyDescent="0.45">
      <c r="I458" s="1"/>
      <c r="J458" s="1"/>
      <c r="R458" s="1"/>
      <c r="S458" s="1"/>
    </row>
    <row r="459" spans="9:19" x14ac:dyDescent="0.45">
      <c r="I459" s="1"/>
      <c r="J459" s="1"/>
      <c r="R459" s="1"/>
      <c r="S459" s="1"/>
    </row>
    <row r="460" spans="9:19" x14ac:dyDescent="0.45">
      <c r="I460" s="1"/>
      <c r="J460" s="1"/>
      <c r="R460" s="1"/>
      <c r="S460" s="1"/>
    </row>
    <row r="461" spans="9:19" x14ac:dyDescent="0.45">
      <c r="I461" s="1"/>
      <c r="J461" s="1"/>
      <c r="R461" s="1"/>
      <c r="S461" s="1"/>
    </row>
    <row r="462" spans="9:19" x14ac:dyDescent="0.45">
      <c r="I462" s="1"/>
      <c r="J462" s="1"/>
      <c r="R462" s="1"/>
      <c r="S462" s="1"/>
    </row>
    <row r="463" spans="9:19" x14ac:dyDescent="0.45">
      <c r="I463" s="1"/>
      <c r="J463" s="1"/>
      <c r="R463" s="1"/>
      <c r="S463" s="1"/>
    </row>
    <row r="464" spans="9:19" x14ac:dyDescent="0.45">
      <c r="I464" s="1"/>
      <c r="J464" s="1"/>
      <c r="R464" s="1"/>
      <c r="S464" s="1"/>
    </row>
    <row r="465" spans="9:19" x14ac:dyDescent="0.45">
      <c r="I465" s="1"/>
      <c r="J465" s="1"/>
      <c r="R465" s="1"/>
      <c r="S465" s="1"/>
    </row>
    <row r="466" spans="9:19" x14ac:dyDescent="0.45">
      <c r="I466" s="1"/>
      <c r="J466" s="1"/>
      <c r="R466" s="1"/>
      <c r="S466" s="1"/>
    </row>
    <row r="467" spans="9:19" x14ac:dyDescent="0.45">
      <c r="I467" s="1"/>
      <c r="J467" s="1"/>
      <c r="R467" s="1"/>
      <c r="S467" s="1"/>
    </row>
    <row r="468" spans="9:19" x14ac:dyDescent="0.45">
      <c r="I468" s="1"/>
      <c r="J468" s="1"/>
      <c r="R468" s="1"/>
      <c r="S468" s="1"/>
    </row>
    <row r="469" spans="9:19" x14ac:dyDescent="0.45">
      <c r="I469" s="1"/>
      <c r="J469" s="1"/>
      <c r="R469" s="1"/>
      <c r="S469" s="1"/>
    </row>
    <row r="470" spans="9:19" x14ac:dyDescent="0.45">
      <c r="I470" s="1"/>
      <c r="J470" s="1"/>
      <c r="R470" s="1"/>
      <c r="S470" s="1"/>
    </row>
    <row r="471" spans="9:19" x14ac:dyDescent="0.45">
      <c r="I471" s="1"/>
      <c r="J471" s="1"/>
      <c r="R471" s="1"/>
      <c r="S471" s="1"/>
    </row>
    <row r="472" spans="9:19" x14ac:dyDescent="0.45">
      <c r="I472" s="1"/>
      <c r="J472" s="1"/>
      <c r="R472" s="1"/>
      <c r="S472" s="1"/>
    </row>
    <row r="473" spans="9:19" x14ac:dyDescent="0.45">
      <c r="I473" s="1"/>
      <c r="J473" s="1"/>
      <c r="R473" s="1"/>
      <c r="S473" s="1"/>
    </row>
    <row r="474" spans="9:19" x14ac:dyDescent="0.45">
      <c r="I474" s="1"/>
      <c r="J474" s="1"/>
      <c r="R474" s="1"/>
      <c r="S474" s="1"/>
    </row>
    <row r="475" spans="9:19" x14ac:dyDescent="0.45">
      <c r="I475" s="1"/>
      <c r="J475" s="1"/>
      <c r="R475" s="1"/>
      <c r="S475" s="1"/>
    </row>
    <row r="476" spans="9:19" x14ac:dyDescent="0.45">
      <c r="I476" s="1"/>
      <c r="J476" s="1"/>
      <c r="R476" s="1"/>
      <c r="S476" s="1"/>
    </row>
    <row r="477" spans="9:19" x14ac:dyDescent="0.45">
      <c r="I477" s="1"/>
      <c r="J477" s="1"/>
      <c r="R477" s="1"/>
      <c r="S477" s="1"/>
    </row>
    <row r="478" spans="9:19" x14ac:dyDescent="0.45">
      <c r="I478" s="1"/>
      <c r="J478" s="1"/>
      <c r="R478" s="1"/>
      <c r="S478" s="1"/>
    </row>
    <row r="479" spans="9:19" x14ac:dyDescent="0.45">
      <c r="I479" s="1"/>
      <c r="J479" s="1"/>
      <c r="R479" s="1"/>
      <c r="S479" s="1"/>
    </row>
    <row r="480" spans="9:19" x14ac:dyDescent="0.45">
      <c r="I480" s="1"/>
      <c r="J480" s="1"/>
      <c r="R480" s="1"/>
      <c r="S480" s="1"/>
    </row>
    <row r="481" spans="9:19" x14ac:dyDescent="0.45">
      <c r="I481" s="1"/>
      <c r="J481" s="1"/>
      <c r="R481" s="1"/>
      <c r="S481" s="1"/>
    </row>
    <row r="482" spans="9:19" x14ac:dyDescent="0.45">
      <c r="I482" s="1"/>
      <c r="J482" s="1"/>
      <c r="R482" s="1"/>
      <c r="S482" s="1"/>
    </row>
    <row r="483" spans="9:19" x14ac:dyDescent="0.45">
      <c r="I483" s="1"/>
      <c r="J483" s="1"/>
      <c r="R483" s="1"/>
      <c r="S483" s="1"/>
    </row>
    <row r="484" spans="9:19" x14ac:dyDescent="0.45">
      <c r="I484" s="1"/>
      <c r="J484" s="1"/>
      <c r="R484" s="1"/>
      <c r="S484" s="1"/>
    </row>
    <row r="485" spans="9:19" x14ac:dyDescent="0.45">
      <c r="I485" s="1"/>
      <c r="J485" s="1"/>
      <c r="R485" s="1"/>
      <c r="S485" s="1"/>
    </row>
    <row r="486" spans="9:19" x14ac:dyDescent="0.45">
      <c r="I486" s="1"/>
      <c r="J486" s="1"/>
      <c r="R486" s="1"/>
      <c r="S486" s="1"/>
    </row>
    <row r="487" spans="9:19" x14ac:dyDescent="0.45">
      <c r="I487" s="1"/>
      <c r="J487" s="1"/>
      <c r="R487" s="1"/>
      <c r="S487" s="1"/>
    </row>
    <row r="488" spans="9:19" x14ac:dyDescent="0.45">
      <c r="I488" s="1"/>
      <c r="J488" s="1"/>
      <c r="R488" s="1"/>
      <c r="S488" s="1"/>
    </row>
    <row r="489" spans="9:19" x14ac:dyDescent="0.45">
      <c r="I489" s="1"/>
      <c r="J489" s="1"/>
      <c r="R489" s="1"/>
      <c r="S489" s="1"/>
    </row>
    <row r="490" spans="9:19" x14ac:dyDescent="0.45">
      <c r="I490" s="1"/>
      <c r="J490" s="1"/>
      <c r="R490" s="1"/>
      <c r="S490" s="1"/>
    </row>
    <row r="491" spans="9:19" x14ac:dyDescent="0.45">
      <c r="I491" s="1"/>
      <c r="J491" s="1"/>
      <c r="R491" s="1"/>
      <c r="S491" s="1"/>
    </row>
    <row r="492" spans="9:19" x14ac:dyDescent="0.45">
      <c r="I492" s="1"/>
      <c r="J492" s="1"/>
      <c r="R492" s="1"/>
      <c r="S492" s="1"/>
    </row>
    <row r="493" spans="9:19" x14ac:dyDescent="0.45">
      <c r="I493" s="1"/>
      <c r="J493" s="1"/>
      <c r="R493" s="1"/>
      <c r="S493" s="1"/>
    </row>
    <row r="494" spans="9:19" x14ac:dyDescent="0.45">
      <c r="I494" s="1"/>
      <c r="J494" s="1"/>
      <c r="R494" s="1"/>
      <c r="S494" s="1"/>
    </row>
    <row r="495" spans="9:19" x14ac:dyDescent="0.45">
      <c r="I495" s="1"/>
      <c r="J495" s="1"/>
      <c r="R495" s="1"/>
      <c r="S495" s="1"/>
    </row>
    <row r="496" spans="9:19" x14ac:dyDescent="0.45">
      <c r="I496" s="1"/>
      <c r="J496" s="1"/>
      <c r="R496" s="1"/>
      <c r="S496" s="1"/>
    </row>
    <row r="497" spans="9:19" x14ac:dyDescent="0.45">
      <c r="I497" s="1"/>
      <c r="J497" s="1"/>
      <c r="R497" s="1"/>
      <c r="S497" s="1"/>
    </row>
    <row r="498" spans="9:19" x14ac:dyDescent="0.45">
      <c r="I498" s="1"/>
      <c r="J498" s="1"/>
      <c r="R498" s="1"/>
      <c r="S498" s="1"/>
    </row>
    <row r="499" spans="9:19" x14ac:dyDescent="0.45">
      <c r="I499" s="1"/>
      <c r="J499" s="1"/>
      <c r="R499" s="1"/>
      <c r="S499" s="1"/>
    </row>
    <row r="500" spans="9:19" x14ac:dyDescent="0.45">
      <c r="I500" s="1"/>
      <c r="J500" s="1"/>
      <c r="R500" s="1"/>
      <c r="S500" s="1"/>
    </row>
    <row r="501" spans="9:19" x14ac:dyDescent="0.45">
      <c r="I501" s="1"/>
    </row>
    <row r="503" spans="9:19" x14ac:dyDescent="0.45">
      <c r="J503" s="1"/>
      <c r="R503" s="1"/>
      <c r="S503" s="1"/>
    </row>
    <row r="504" spans="9:19" x14ac:dyDescent="0.45">
      <c r="J504" s="1"/>
      <c r="R504" s="1"/>
      <c r="S504" s="1"/>
    </row>
    <row r="505" spans="9:19" x14ac:dyDescent="0.45">
      <c r="J505" s="1"/>
      <c r="R505" s="1"/>
      <c r="S505" s="1"/>
    </row>
    <row r="506" spans="9:19" x14ac:dyDescent="0.45">
      <c r="J506" s="1"/>
      <c r="R506" s="1"/>
      <c r="S506" s="1"/>
    </row>
    <row r="507" spans="9:19" x14ac:dyDescent="0.45">
      <c r="J507" s="1"/>
      <c r="R507" s="1"/>
      <c r="S507" s="1"/>
    </row>
    <row r="508" spans="9:19" x14ac:dyDescent="0.45">
      <c r="J508" s="1"/>
      <c r="R508" s="1"/>
      <c r="S508" s="1"/>
    </row>
    <row r="509" spans="9:19" x14ac:dyDescent="0.45">
      <c r="J509" s="1"/>
      <c r="R509" s="1"/>
      <c r="S509" s="1"/>
    </row>
    <row r="510" spans="9:19" x14ac:dyDescent="0.45">
      <c r="J510" s="1"/>
      <c r="R510" s="1"/>
      <c r="S510" s="1"/>
    </row>
    <row r="511" spans="9:19" x14ac:dyDescent="0.45">
      <c r="J511" s="1"/>
      <c r="R511" s="1"/>
      <c r="S511" s="1"/>
    </row>
    <row r="512" spans="9:19" x14ac:dyDescent="0.45">
      <c r="J512" s="1"/>
      <c r="R512" s="1"/>
      <c r="S512" s="1"/>
    </row>
    <row r="513" spans="10:19" x14ac:dyDescent="0.45">
      <c r="J513" s="1"/>
      <c r="R513" s="1"/>
      <c r="S513" s="1"/>
    </row>
    <row r="514" spans="10:19" x14ac:dyDescent="0.45">
      <c r="J514" s="1"/>
      <c r="R514" s="1"/>
      <c r="S514" s="1"/>
    </row>
    <row r="515" spans="10:19" x14ac:dyDescent="0.45">
      <c r="J515" s="1"/>
      <c r="R515" s="1"/>
      <c r="S515" s="1"/>
    </row>
    <row r="516" spans="10:19" x14ac:dyDescent="0.45">
      <c r="J516" s="1"/>
      <c r="R516" s="1"/>
      <c r="S516" s="1"/>
    </row>
    <row r="517" spans="10:19" x14ac:dyDescent="0.45">
      <c r="J517" s="1"/>
      <c r="R517" s="1"/>
      <c r="S517" s="1"/>
    </row>
    <row r="518" spans="10:19" x14ac:dyDescent="0.45">
      <c r="J518" s="1"/>
      <c r="R518" s="1"/>
      <c r="S518" s="1"/>
    </row>
    <row r="519" spans="10:19" x14ac:dyDescent="0.45">
      <c r="J519" s="1"/>
      <c r="R519" s="1"/>
      <c r="S519" s="1"/>
    </row>
    <row r="520" spans="10:19" x14ac:dyDescent="0.45">
      <c r="J520" s="1"/>
      <c r="R520" s="1"/>
      <c r="S520" s="1"/>
    </row>
    <row r="521" spans="10:19" x14ac:dyDescent="0.45">
      <c r="J521" s="1"/>
      <c r="R521" s="1"/>
      <c r="S521" s="1"/>
    </row>
    <row r="522" spans="10:19" x14ac:dyDescent="0.45">
      <c r="J522" s="1"/>
      <c r="R522" s="1"/>
      <c r="S522" s="1"/>
    </row>
    <row r="523" spans="10:19" x14ac:dyDescent="0.45">
      <c r="J523" s="1"/>
      <c r="R523" s="1"/>
      <c r="S523" s="1"/>
    </row>
    <row r="524" spans="10:19" x14ac:dyDescent="0.45">
      <c r="J524" s="1"/>
      <c r="R524" s="1"/>
      <c r="S524" s="1"/>
    </row>
    <row r="525" spans="10:19" x14ac:dyDescent="0.45">
      <c r="J525" s="1"/>
      <c r="R525" s="1"/>
      <c r="S525" s="1"/>
    </row>
    <row r="526" spans="10:19" x14ac:dyDescent="0.45">
      <c r="J526" s="1"/>
      <c r="R526" s="1"/>
      <c r="S526" s="1"/>
    </row>
    <row r="527" spans="10:19" x14ac:dyDescent="0.45">
      <c r="J527" s="1"/>
      <c r="R527" s="1"/>
      <c r="S527" s="1"/>
    </row>
    <row r="528" spans="10:19" x14ac:dyDescent="0.45">
      <c r="J528" s="1"/>
      <c r="R528" s="1"/>
      <c r="S528" s="1"/>
    </row>
    <row r="529" spans="10:19" x14ac:dyDescent="0.45">
      <c r="J529" s="1"/>
      <c r="R529" s="1"/>
      <c r="S529" s="1"/>
    </row>
    <row r="530" spans="10:19" x14ac:dyDescent="0.45">
      <c r="J530" s="1"/>
      <c r="R530" s="1"/>
      <c r="S530" s="1"/>
    </row>
    <row r="531" spans="10:19" x14ac:dyDescent="0.45">
      <c r="J531" s="1"/>
      <c r="R531" s="1"/>
      <c r="S531" s="1"/>
    </row>
    <row r="532" spans="10:19" x14ac:dyDescent="0.45">
      <c r="J532" s="1"/>
      <c r="R532" s="1"/>
      <c r="S532" s="1"/>
    </row>
    <row r="533" spans="10:19" x14ac:dyDescent="0.45">
      <c r="J533" s="1"/>
      <c r="R533" s="1"/>
      <c r="S533" s="1"/>
    </row>
    <row r="534" spans="10:19" x14ac:dyDescent="0.45">
      <c r="J534" s="1"/>
      <c r="R534" s="1"/>
      <c r="S534" s="1"/>
    </row>
    <row r="535" spans="10:19" x14ac:dyDescent="0.45">
      <c r="J535" s="1"/>
      <c r="R535" s="1"/>
      <c r="S535" s="1"/>
    </row>
    <row r="536" spans="10:19" x14ac:dyDescent="0.45">
      <c r="J536" s="1"/>
      <c r="R536" s="1"/>
      <c r="S536" s="1"/>
    </row>
    <row r="537" spans="10:19" x14ac:dyDescent="0.45">
      <c r="J537" s="1"/>
      <c r="R537" s="1"/>
      <c r="S537" s="1"/>
    </row>
    <row r="538" spans="10:19" x14ac:dyDescent="0.45">
      <c r="J538" s="1"/>
      <c r="R538" s="1"/>
      <c r="S538" s="1"/>
    </row>
    <row r="539" spans="10:19" x14ac:dyDescent="0.45">
      <c r="J539" s="1"/>
      <c r="R539" s="1"/>
      <c r="S539" s="1"/>
    </row>
    <row r="540" spans="10:19" x14ac:dyDescent="0.45">
      <c r="J540" s="1"/>
      <c r="R540" s="1"/>
      <c r="S540" s="1"/>
    </row>
    <row r="541" spans="10:19" x14ac:dyDescent="0.45">
      <c r="J541" s="1"/>
      <c r="R541" s="1"/>
      <c r="S541" s="1"/>
    </row>
    <row r="542" spans="10:19" x14ac:dyDescent="0.45">
      <c r="J542" s="1"/>
      <c r="R542" s="1"/>
      <c r="S542" s="1"/>
    </row>
    <row r="543" spans="10:19" x14ac:dyDescent="0.45">
      <c r="J543" s="1"/>
      <c r="R543" s="1"/>
      <c r="S543" s="1"/>
    </row>
    <row r="544" spans="10:19" x14ac:dyDescent="0.45">
      <c r="J544" s="1"/>
      <c r="R544" s="1"/>
      <c r="S544" s="1"/>
    </row>
    <row r="545" spans="10:19" x14ac:dyDescent="0.45">
      <c r="J545" s="1"/>
      <c r="R545" s="1"/>
      <c r="S545" s="1"/>
    </row>
    <row r="546" spans="10:19" x14ac:dyDescent="0.45">
      <c r="J546" s="1"/>
      <c r="R546" s="1"/>
      <c r="S546" s="1"/>
    </row>
    <row r="547" spans="10:19" x14ac:dyDescent="0.45">
      <c r="J547" s="1"/>
      <c r="R547" s="1"/>
      <c r="S547" s="1"/>
    </row>
    <row r="548" spans="10:19" x14ac:dyDescent="0.45">
      <c r="J548" s="1"/>
      <c r="R548" s="1"/>
      <c r="S548" s="1"/>
    </row>
    <row r="549" spans="10:19" x14ac:dyDescent="0.45">
      <c r="J549" s="1"/>
      <c r="R549" s="1"/>
      <c r="S549" s="1"/>
    </row>
    <row r="550" spans="10:19" x14ac:dyDescent="0.45">
      <c r="J550" s="1"/>
      <c r="R550" s="1"/>
      <c r="S550" s="1"/>
    </row>
    <row r="551" spans="10:19" x14ac:dyDescent="0.45">
      <c r="J551" s="1"/>
      <c r="R551" s="1"/>
      <c r="S551" s="1"/>
    </row>
    <row r="552" spans="10:19" x14ac:dyDescent="0.45">
      <c r="J552" s="1"/>
      <c r="R552" s="1"/>
      <c r="S552" s="1"/>
    </row>
    <row r="553" spans="10:19" x14ac:dyDescent="0.45">
      <c r="J553" s="1"/>
      <c r="R553" s="1"/>
      <c r="S553" s="1"/>
    </row>
    <row r="554" spans="10:19" x14ac:dyDescent="0.45">
      <c r="J554" s="1"/>
      <c r="R554" s="1"/>
      <c r="S554" s="1"/>
    </row>
    <row r="555" spans="10:19" x14ac:dyDescent="0.45">
      <c r="J555" s="1"/>
      <c r="R555" s="1"/>
      <c r="S555" s="1"/>
    </row>
    <row r="556" spans="10:19" x14ac:dyDescent="0.45">
      <c r="J556" s="1"/>
      <c r="R556" s="1"/>
      <c r="S556" s="1"/>
    </row>
    <row r="557" spans="10:19" x14ac:dyDescent="0.45">
      <c r="J557" s="1"/>
      <c r="R557" s="1"/>
      <c r="S557" s="1"/>
    </row>
    <row r="558" spans="10:19" x14ac:dyDescent="0.45">
      <c r="J558" s="1"/>
      <c r="R558" s="1"/>
      <c r="S558" s="1"/>
    </row>
    <row r="559" spans="10:19" x14ac:dyDescent="0.45">
      <c r="J559" s="1"/>
      <c r="R559" s="1"/>
      <c r="S559" s="1"/>
    </row>
    <row r="560" spans="10:19" x14ac:dyDescent="0.45">
      <c r="J560" s="1"/>
      <c r="R560" s="1"/>
      <c r="S560" s="1"/>
    </row>
    <row r="561" spans="10:19" x14ac:dyDescent="0.45">
      <c r="J561" s="1"/>
      <c r="R561" s="1"/>
      <c r="S561" s="1"/>
    </row>
    <row r="562" spans="10:19" x14ac:dyDescent="0.45">
      <c r="J562" s="1"/>
      <c r="R562" s="1"/>
      <c r="S562" s="1"/>
    </row>
    <row r="563" spans="10:19" x14ac:dyDescent="0.45">
      <c r="J563" s="1"/>
      <c r="R563" s="1"/>
      <c r="S563" s="1"/>
    </row>
    <row r="564" spans="10:19" x14ac:dyDescent="0.45">
      <c r="J564" s="1"/>
      <c r="R564" s="1"/>
      <c r="S564" s="1"/>
    </row>
    <row r="565" spans="10:19" x14ac:dyDescent="0.45">
      <c r="J565" s="1"/>
      <c r="R565" s="1"/>
      <c r="S565" s="1"/>
    </row>
    <row r="566" spans="10:19" x14ac:dyDescent="0.45">
      <c r="J566" s="1"/>
      <c r="R566" s="1"/>
      <c r="S566" s="1"/>
    </row>
    <row r="567" spans="10:19" x14ac:dyDescent="0.45">
      <c r="J567" s="1"/>
      <c r="R567" s="1"/>
      <c r="S567" s="1"/>
    </row>
    <row r="568" spans="10:19" x14ac:dyDescent="0.45">
      <c r="J568" s="1"/>
      <c r="R568" s="1"/>
      <c r="S568" s="1"/>
    </row>
    <row r="569" spans="10:19" x14ac:dyDescent="0.45">
      <c r="J569" s="1"/>
      <c r="R569" s="1"/>
      <c r="S569" s="1"/>
    </row>
    <row r="570" spans="10:19" x14ac:dyDescent="0.45">
      <c r="J570" s="1"/>
      <c r="R570" s="1"/>
      <c r="S570" s="1"/>
    </row>
    <row r="571" spans="10:19" x14ac:dyDescent="0.45">
      <c r="J571" s="1"/>
      <c r="R571" s="1"/>
      <c r="S571" s="1"/>
    </row>
    <row r="572" spans="10:19" x14ac:dyDescent="0.45">
      <c r="J572" s="1"/>
      <c r="R572" s="1"/>
      <c r="S572" s="1"/>
    </row>
    <row r="573" spans="10:19" x14ac:dyDescent="0.45">
      <c r="J573" s="1"/>
      <c r="R573" s="1"/>
      <c r="S573" s="1"/>
    </row>
    <row r="574" spans="10:19" x14ac:dyDescent="0.45">
      <c r="J574" s="1"/>
      <c r="R574" s="1"/>
      <c r="S574" s="1"/>
    </row>
    <row r="575" spans="10:19" x14ac:dyDescent="0.45">
      <c r="J575" s="1"/>
      <c r="R575" s="1"/>
      <c r="S575" s="1"/>
    </row>
    <row r="576" spans="10:19" x14ac:dyDescent="0.45">
      <c r="J576" s="1"/>
      <c r="R576" s="1"/>
      <c r="S576" s="1"/>
    </row>
    <row r="577" spans="10:19" x14ac:dyDescent="0.45">
      <c r="J577" s="1"/>
      <c r="R577" s="1"/>
      <c r="S577" s="1"/>
    </row>
    <row r="578" spans="10:19" x14ac:dyDescent="0.45">
      <c r="J578" s="1"/>
      <c r="R578" s="1"/>
      <c r="S578" s="1"/>
    </row>
    <row r="579" spans="10:19" x14ac:dyDescent="0.45">
      <c r="J579" s="1"/>
      <c r="R579" s="1"/>
      <c r="S579" s="1"/>
    </row>
    <row r="580" spans="10:19" x14ac:dyDescent="0.45">
      <c r="J580" s="1"/>
      <c r="R580" s="1"/>
      <c r="S580" s="1"/>
    </row>
    <row r="581" spans="10:19" x14ac:dyDescent="0.45">
      <c r="J581" s="1"/>
      <c r="R581" s="1"/>
      <c r="S581" s="1"/>
    </row>
    <row r="582" spans="10:19" x14ac:dyDescent="0.45">
      <c r="J582" s="1"/>
      <c r="R582" s="1"/>
      <c r="S582" s="1"/>
    </row>
    <row r="583" spans="10:19" x14ac:dyDescent="0.45">
      <c r="J583" s="1"/>
      <c r="R583" s="1"/>
      <c r="S583" s="1"/>
    </row>
    <row r="584" spans="10:19" x14ac:dyDescent="0.45">
      <c r="J584" s="1"/>
      <c r="R584" s="1"/>
      <c r="S584" s="1"/>
    </row>
    <row r="585" spans="10:19" x14ac:dyDescent="0.45">
      <c r="J585" s="1"/>
      <c r="R585" s="1"/>
      <c r="S585" s="1"/>
    </row>
    <row r="586" spans="10:19" x14ac:dyDescent="0.45">
      <c r="J586" s="1"/>
      <c r="R586" s="1"/>
      <c r="S586" s="1"/>
    </row>
    <row r="587" spans="10:19" x14ac:dyDescent="0.45">
      <c r="J587" s="1"/>
      <c r="R587" s="1"/>
      <c r="S587" s="1"/>
    </row>
    <row r="588" spans="10:19" x14ac:dyDescent="0.45">
      <c r="J588" s="1"/>
      <c r="R588" s="1"/>
      <c r="S588" s="1"/>
    </row>
    <row r="589" spans="10:19" x14ac:dyDescent="0.45">
      <c r="J589" s="1"/>
      <c r="R589" s="1"/>
      <c r="S589" s="1"/>
    </row>
    <row r="590" spans="10:19" x14ac:dyDescent="0.45">
      <c r="J590" s="1"/>
      <c r="R590" s="1"/>
      <c r="S590" s="1"/>
    </row>
    <row r="591" spans="10:19" x14ac:dyDescent="0.45">
      <c r="J591" s="1"/>
      <c r="R591" s="1"/>
      <c r="S591" s="1"/>
    </row>
    <row r="592" spans="10:19" x14ac:dyDescent="0.45">
      <c r="J592" s="1"/>
      <c r="R592" s="1"/>
      <c r="S592" s="1"/>
    </row>
    <row r="593" spans="10:19" x14ac:dyDescent="0.45">
      <c r="J593" s="1"/>
      <c r="R593" s="1"/>
      <c r="S593" s="1"/>
    </row>
    <row r="594" spans="10:19" x14ac:dyDescent="0.45">
      <c r="J594" s="1"/>
      <c r="R594" s="1"/>
      <c r="S594" s="1"/>
    </row>
    <row r="595" spans="10:19" x14ac:dyDescent="0.45">
      <c r="J595" s="1"/>
      <c r="R595" s="1"/>
      <c r="S595" s="1"/>
    </row>
    <row r="596" spans="10:19" x14ac:dyDescent="0.45">
      <c r="J596" s="1"/>
      <c r="R596" s="1"/>
      <c r="S596" s="1"/>
    </row>
    <row r="597" spans="10:19" x14ac:dyDescent="0.45">
      <c r="J597" s="1"/>
      <c r="R597" s="1"/>
      <c r="S597" s="1"/>
    </row>
    <row r="598" spans="10:19" x14ac:dyDescent="0.45">
      <c r="J598" s="1"/>
      <c r="R598" s="1"/>
      <c r="S598" s="1"/>
    </row>
    <row r="599" spans="10:19" x14ac:dyDescent="0.45">
      <c r="J599" s="1"/>
      <c r="R599" s="1"/>
      <c r="S599" s="1"/>
    </row>
    <row r="600" spans="10:19" x14ac:dyDescent="0.45">
      <c r="J600" s="1"/>
      <c r="R600" s="1"/>
      <c r="S600" s="1"/>
    </row>
    <row r="601" spans="10:19" x14ac:dyDescent="0.45">
      <c r="J601" s="1"/>
      <c r="R601" s="1"/>
      <c r="S601" s="1"/>
    </row>
    <row r="602" spans="10:19" x14ac:dyDescent="0.45">
      <c r="J602" s="1"/>
      <c r="R602" s="1"/>
      <c r="S602" s="1"/>
    </row>
    <row r="603" spans="10:19" x14ac:dyDescent="0.45">
      <c r="J603" s="1"/>
      <c r="R603" s="1"/>
      <c r="S603" s="1"/>
    </row>
    <row r="604" spans="10:19" x14ac:dyDescent="0.45">
      <c r="J604" s="1"/>
      <c r="R604" s="1"/>
      <c r="S604" s="1"/>
    </row>
    <row r="605" spans="10:19" x14ac:dyDescent="0.45">
      <c r="J605" s="1"/>
      <c r="R605" s="1"/>
      <c r="S605" s="1"/>
    </row>
    <row r="606" spans="10:19" x14ac:dyDescent="0.45">
      <c r="J606" s="1"/>
      <c r="R606" s="1"/>
      <c r="S606" s="1"/>
    </row>
    <row r="607" spans="10:19" x14ac:dyDescent="0.45">
      <c r="J607" s="1"/>
      <c r="R607" s="1"/>
      <c r="S607" s="1"/>
    </row>
    <row r="608" spans="10:19" x14ac:dyDescent="0.45">
      <c r="J608" s="1"/>
      <c r="R608" s="1"/>
      <c r="S608" s="1"/>
    </row>
    <row r="609" spans="10:19" x14ac:dyDescent="0.45">
      <c r="J609" s="1"/>
      <c r="R609" s="1"/>
      <c r="S609" s="1"/>
    </row>
    <row r="610" spans="10:19" x14ac:dyDescent="0.45">
      <c r="J610" s="1"/>
      <c r="R610" s="1"/>
      <c r="S610" s="1"/>
    </row>
    <row r="611" spans="10:19" x14ac:dyDescent="0.45">
      <c r="J611" s="1"/>
      <c r="R611" s="1"/>
      <c r="S611" s="1"/>
    </row>
    <row r="612" spans="10:19" x14ac:dyDescent="0.45">
      <c r="J612" s="1"/>
      <c r="R612" s="1"/>
      <c r="S612" s="1"/>
    </row>
    <row r="613" spans="10:19" x14ac:dyDescent="0.45">
      <c r="J613" s="1"/>
      <c r="R613" s="1"/>
      <c r="S613" s="1"/>
    </row>
    <row r="614" spans="10:19" x14ac:dyDescent="0.45">
      <c r="J614" s="1"/>
      <c r="R614" s="1"/>
      <c r="S614" s="1"/>
    </row>
    <row r="615" spans="10:19" x14ac:dyDescent="0.45">
      <c r="J615" s="1"/>
      <c r="R615" s="1"/>
      <c r="S615" s="1"/>
    </row>
    <row r="616" spans="10:19" x14ac:dyDescent="0.45">
      <c r="J616" s="1"/>
      <c r="R616" s="1"/>
      <c r="S616" s="1"/>
    </row>
    <row r="617" spans="10:19" x14ac:dyDescent="0.45">
      <c r="J617" s="1"/>
      <c r="R617" s="1"/>
      <c r="S617" s="1"/>
    </row>
    <row r="618" spans="10:19" x14ac:dyDescent="0.45">
      <c r="J618" s="1"/>
      <c r="R618" s="1"/>
      <c r="S618" s="1"/>
    </row>
    <row r="619" spans="10:19" x14ac:dyDescent="0.45">
      <c r="J619" s="1"/>
      <c r="R619" s="1"/>
      <c r="S619" s="1"/>
    </row>
    <row r="620" spans="10:19" x14ac:dyDescent="0.45">
      <c r="J620" s="1"/>
      <c r="R620" s="1"/>
      <c r="S620" s="1"/>
    </row>
    <row r="621" spans="10:19" x14ac:dyDescent="0.45">
      <c r="J621" s="1"/>
      <c r="R621" s="1"/>
      <c r="S621" s="1"/>
    </row>
    <row r="622" spans="10:19" x14ac:dyDescent="0.45">
      <c r="J622" s="1"/>
      <c r="R622" s="1"/>
      <c r="S622" s="1"/>
    </row>
    <row r="623" spans="10:19" x14ac:dyDescent="0.45">
      <c r="J623" s="1"/>
      <c r="R623" s="1"/>
      <c r="S623" s="1"/>
    </row>
    <row r="624" spans="10:19" x14ac:dyDescent="0.45">
      <c r="J624" s="1"/>
      <c r="R624" s="1"/>
      <c r="S624" s="1"/>
    </row>
    <row r="625" spans="10:19" x14ac:dyDescent="0.45">
      <c r="J625" s="1"/>
      <c r="R625" s="1"/>
      <c r="S625" s="1"/>
    </row>
    <row r="626" spans="10:19" x14ac:dyDescent="0.45">
      <c r="J626" s="1"/>
      <c r="R626" s="1"/>
      <c r="S626" s="1"/>
    </row>
    <row r="627" spans="10:19" x14ac:dyDescent="0.45">
      <c r="J627" s="1"/>
      <c r="R627" s="1"/>
      <c r="S627" s="1"/>
    </row>
    <row r="628" spans="10:19" x14ac:dyDescent="0.45">
      <c r="J628" s="1"/>
      <c r="R628" s="1"/>
      <c r="S628" s="1"/>
    </row>
    <row r="629" spans="10:19" x14ac:dyDescent="0.45">
      <c r="J629" s="1"/>
      <c r="R629" s="1"/>
      <c r="S629" s="1"/>
    </row>
    <row r="630" spans="10:19" x14ac:dyDescent="0.45">
      <c r="J630" s="1"/>
      <c r="R630" s="1"/>
      <c r="S630" s="1"/>
    </row>
    <row r="631" spans="10:19" x14ac:dyDescent="0.45">
      <c r="J631" s="1"/>
      <c r="R631" s="1"/>
      <c r="S631" s="1"/>
    </row>
    <row r="632" spans="10:19" x14ac:dyDescent="0.45">
      <c r="J632" s="1"/>
      <c r="R632" s="1"/>
      <c r="S632" s="1"/>
    </row>
    <row r="633" spans="10:19" x14ac:dyDescent="0.45">
      <c r="J633" s="1"/>
      <c r="R633" s="1"/>
      <c r="S633" s="1"/>
    </row>
    <row r="634" spans="10:19" x14ac:dyDescent="0.45">
      <c r="J634" s="1"/>
      <c r="R634" s="1"/>
      <c r="S634" s="1"/>
    </row>
    <row r="635" spans="10:19" x14ac:dyDescent="0.45">
      <c r="J635" s="1"/>
      <c r="R635" s="1"/>
      <c r="S635" s="1"/>
    </row>
    <row r="636" spans="10:19" x14ac:dyDescent="0.45">
      <c r="J636" s="1"/>
      <c r="R636" s="1"/>
      <c r="S636" s="1"/>
    </row>
    <row r="637" spans="10:19" x14ac:dyDescent="0.45">
      <c r="J637" s="1"/>
      <c r="R637" s="1"/>
      <c r="S637" s="1"/>
    </row>
    <row r="638" spans="10:19" x14ac:dyDescent="0.45">
      <c r="J638" s="1"/>
      <c r="R638" s="1"/>
      <c r="S638" s="1"/>
    </row>
    <row r="639" spans="10:19" x14ac:dyDescent="0.45">
      <c r="J639" s="1"/>
      <c r="R639" s="1"/>
      <c r="S639" s="1"/>
    </row>
    <row r="640" spans="10:19" x14ac:dyDescent="0.45">
      <c r="J640" s="1"/>
      <c r="R640" s="1"/>
      <c r="S640" s="1"/>
    </row>
    <row r="641" spans="10:19" x14ac:dyDescent="0.45">
      <c r="J641" s="1"/>
      <c r="R641" s="1"/>
      <c r="S641" s="1"/>
    </row>
    <row r="642" spans="10:19" x14ac:dyDescent="0.45">
      <c r="J642" s="1"/>
      <c r="R642" s="1"/>
      <c r="S642" s="1"/>
    </row>
    <row r="643" spans="10:19" x14ac:dyDescent="0.45">
      <c r="J643" s="1"/>
      <c r="R643" s="1"/>
      <c r="S643" s="1"/>
    </row>
    <row r="644" spans="10:19" x14ac:dyDescent="0.45">
      <c r="J644" s="1"/>
      <c r="R644" s="1"/>
      <c r="S644" s="1"/>
    </row>
    <row r="645" spans="10:19" x14ac:dyDescent="0.45">
      <c r="J645" s="1"/>
      <c r="R645" s="1"/>
      <c r="S645" s="1"/>
    </row>
    <row r="646" spans="10:19" x14ac:dyDescent="0.45">
      <c r="J646" s="1"/>
      <c r="R646" s="1"/>
      <c r="S646" s="1"/>
    </row>
    <row r="647" spans="10:19" x14ac:dyDescent="0.45">
      <c r="J647" s="1"/>
      <c r="R647" s="1"/>
      <c r="S647" s="1"/>
    </row>
    <row r="648" spans="10:19" x14ac:dyDescent="0.45">
      <c r="J648" s="1"/>
      <c r="R648" s="1"/>
      <c r="S648" s="1"/>
    </row>
    <row r="649" spans="10:19" x14ac:dyDescent="0.45">
      <c r="J649" s="1"/>
      <c r="R649" s="1"/>
      <c r="S649" s="1"/>
    </row>
    <row r="650" spans="10:19" x14ac:dyDescent="0.45">
      <c r="J650" s="1"/>
      <c r="R650" s="1"/>
      <c r="S650" s="1"/>
    </row>
    <row r="651" spans="10:19" x14ac:dyDescent="0.45">
      <c r="J651" s="1"/>
      <c r="R651" s="1"/>
      <c r="S651" s="1"/>
    </row>
    <row r="652" spans="10:19" x14ac:dyDescent="0.45">
      <c r="J652" s="1"/>
      <c r="R652" s="1"/>
      <c r="S652" s="1"/>
    </row>
    <row r="653" spans="10:19" x14ac:dyDescent="0.45">
      <c r="J653" s="1"/>
      <c r="R653" s="1"/>
      <c r="S653" s="1"/>
    </row>
    <row r="654" spans="10:19" x14ac:dyDescent="0.45">
      <c r="J654" s="1"/>
      <c r="R654" s="1"/>
      <c r="S654" s="1"/>
    </row>
    <row r="655" spans="10:19" x14ac:dyDescent="0.45">
      <c r="J655" s="1"/>
      <c r="R655" s="1"/>
      <c r="S655" s="1"/>
    </row>
    <row r="656" spans="10:19" x14ac:dyDescent="0.45">
      <c r="J656" s="1"/>
      <c r="R656" s="1"/>
      <c r="S656" s="1"/>
    </row>
    <row r="657" spans="10:19" x14ac:dyDescent="0.45">
      <c r="J657" s="1"/>
      <c r="R657" s="1"/>
      <c r="S657" s="1"/>
    </row>
    <row r="658" spans="10:19" x14ac:dyDescent="0.45">
      <c r="J658" s="1"/>
      <c r="R658" s="1"/>
      <c r="S658" s="1"/>
    </row>
    <row r="659" spans="10:19" x14ac:dyDescent="0.45">
      <c r="J659" s="1"/>
      <c r="R659" s="1"/>
      <c r="S659" s="1"/>
    </row>
    <row r="660" spans="10:19" x14ac:dyDescent="0.45">
      <c r="J660" s="1"/>
      <c r="R660" s="1"/>
      <c r="S660" s="1"/>
    </row>
    <row r="661" spans="10:19" x14ac:dyDescent="0.45">
      <c r="J661" s="1"/>
      <c r="R661" s="1"/>
      <c r="S661" s="1"/>
    </row>
    <row r="662" spans="10:19" x14ac:dyDescent="0.45">
      <c r="J662" s="1"/>
      <c r="R662" s="1"/>
      <c r="S662" s="1"/>
    </row>
    <row r="663" spans="10:19" x14ac:dyDescent="0.45">
      <c r="J663" s="1"/>
      <c r="R663" s="1"/>
      <c r="S663" s="1"/>
    </row>
    <row r="664" spans="10:19" x14ac:dyDescent="0.45">
      <c r="J664" s="1"/>
      <c r="R664" s="1"/>
      <c r="S664" s="1"/>
    </row>
    <row r="665" spans="10:19" x14ac:dyDescent="0.45">
      <c r="J665" s="1"/>
      <c r="R665" s="1"/>
      <c r="S665" s="1"/>
    </row>
    <row r="666" spans="10:19" x14ac:dyDescent="0.45">
      <c r="J666" s="1"/>
      <c r="R666" s="1"/>
      <c r="S666" s="1"/>
    </row>
    <row r="667" spans="10:19" x14ac:dyDescent="0.45">
      <c r="J667" s="1"/>
      <c r="R667" s="1"/>
      <c r="S667" s="1"/>
    </row>
    <row r="668" spans="10:19" x14ac:dyDescent="0.45">
      <c r="J668" s="1"/>
      <c r="R668" s="1"/>
      <c r="S668" s="1"/>
    </row>
    <row r="669" spans="10:19" x14ac:dyDescent="0.45">
      <c r="J669" s="1"/>
      <c r="R669" s="1"/>
      <c r="S669" s="1"/>
    </row>
    <row r="670" spans="10:19" x14ac:dyDescent="0.45">
      <c r="J670" s="1"/>
      <c r="R670" s="1"/>
      <c r="S670" s="1"/>
    </row>
    <row r="671" spans="10:19" x14ac:dyDescent="0.45">
      <c r="J671" s="1"/>
      <c r="R671" s="1"/>
      <c r="S671" s="1"/>
    </row>
    <row r="672" spans="10:19" x14ac:dyDescent="0.45">
      <c r="J672" s="1"/>
      <c r="R672" s="1"/>
      <c r="S672" s="1"/>
    </row>
    <row r="673" spans="10:19" x14ac:dyDescent="0.45">
      <c r="J673" s="1"/>
      <c r="R673" s="1"/>
      <c r="S673" s="1"/>
    </row>
    <row r="674" spans="10:19" x14ac:dyDescent="0.45">
      <c r="J674" s="1"/>
      <c r="R674" s="1"/>
      <c r="S674" s="1"/>
    </row>
    <row r="675" spans="10:19" x14ac:dyDescent="0.45">
      <c r="J675" s="1"/>
      <c r="R675" s="1"/>
      <c r="S675" s="1"/>
    </row>
    <row r="676" spans="10:19" x14ac:dyDescent="0.45">
      <c r="J676" s="1"/>
      <c r="R676" s="1"/>
      <c r="S676" s="1"/>
    </row>
    <row r="677" spans="10:19" x14ac:dyDescent="0.45">
      <c r="J677" s="1"/>
      <c r="R677" s="1"/>
      <c r="S677" s="1"/>
    </row>
    <row r="678" spans="10:19" x14ac:dyDescent="0.45">
      <c r="J678" s="1"/>
      <c r="R678" s="1"/>
      <c r="S678" s="1"/>
    </row>
    <row r="679" spans="10:19" x14ac:dyDescent="0.45">
      <c r="J679" s="1"/>
      <c r="R679" s="1"/>
      <c r="S679" s="1"/>
    </row>
    <row r="680" spans="10:19" x14ac:dyDescent="0.45">
      <c r="J680" s="1"/>
      <c r="R680" s="1"/>
      <c r="S680" s="1"/>
    </row>
    <row r="681" spans="10:19" x14ac:dyDescent="0.45">
      <c r="J681" s="1"/>
      <c r="R681" s="1"/>
      <c r="S681" s="1"/>
    </row>
    <row r="682" spans="10:19" x14ac:dyDescent="0.45">
      <c r="J682" s="1"/>
      <c r="R682" s="1"/>
      <c r="S682" s="1"/>
    </row>
    <row r="683" spans="10:19" x14ac:dyDescent="0.45">
      <c r="J683" s="1"/>
      <c r="R683" s="1"/>
      <c r="S683" s="1"/>
    </row>
    <row r="684" spans="10:19" x14ac:dyDescent="0.45">
      <c r="J684" s="1"/>
      <c r="R684" s="1"/>
      <c r="S684" s="1"/>
    </row>
    <row r="685" spans="10:19" x14ac:dyDescent="0.45">
      <c r="J685" s="1"/>
      <c r="R685" s="1"/>
      <c r="S685" s="1"/>
    </row>
    <row r="686" spans="10:19" x14ac:dyDescent="0.45">
      <c r="J686" s="1"/>
      <c r="R686" s="1"/>
      <c r="S686" s="1"/>
    </row>
    <row r="687" spans="10:19" x14ac:dyDescent="0.45">
      <c r="J687" s="1"/>
      <c r="R687" s="1"/>
      <c r="S687" s="1"/>
    </row>
    <row r="688" spans="10:19" x14ac:dyDescent="0.45">
      <c r="J688" s="1"/>
      <c r="R688" s="1"/>
      <c r="S688" s="1"/>
    </row>
    <row r="689" spans="10:19" x14ac:dyDescent="0.45">
      <c r="J689" s="1"/>
      <c r="R689" s="1"/>
      <c r="S689" s="1"/>
    </row>
    <row r="690" spans="10:19" x14ac:dyDescent="0.45">
      <c r="J690" s="1"/>
      <c r="R690" s="1"/>
      <c r="S690" s="1"/>
    </row>
    <row r="691" spans="10:19" x14ac:dyDescent="0.45">
      <c r="J691" s="1"/>
      <c r="R691" s="1"/>
      <c r="S691" s="1"/>
    </row>
    <row r="692" spans="10:19" x14ac:dyDescent="0.45">
      <c r="J692" s="1"/>
      <c r="R692" s="1"/>
      <c r="S692" s="1"/>
    </row>
    <row r="693" spans="10:19" x14ac:dyDescent="0.45">
      <c r="J693" s="1"/>
      <c r="R693" s="1"/>
      <c r="S693" s="1"/>
    </row>
    <row r="694" spans="10:19" x14ac:dyDescent="0.45">
      <c r="J694" s="1"/>
      <c r="R694" s="1"/>
      <c r="S694" s="1"/>
    </row>
    <row r="695" spans="10:19" x14ac:dyDescent="0.45">
      <c r="J695" s="1"/>
      <c r="R695" s="1"/>
      <c r="S695" s="1"/>
    </row>
    <row r="696" spans="10:19" x14ac:dyDescent="0.45">
      <c r="J696" s="1"/>
      <c r="R696" s="1"/>
      <c r="S696" s="1"/>
    </row>
    <row r="697" spans="10:19" x14ac:dyDescent="0.45">
      <c r="J697" s="1"/>
      <c r="R697" s="1"/>
      <c r="S697" s="1"/>
    </row>
    <row r="698" spans="10:19" x14ac:dyDescent="0.45">
      <c r="J698" s="1"/>
      <c r="R698" s="1"/>
      <c r="S698" s="1"/>
    </row>
    <row r="699" spans="10:19" x14ac:dyDescent="0.45">
      <c r="J699" s="1"/>
      <c r="R699" s="1"/>
      <c r="S699" s="1"/>
    </row>
    <row r="700" spans="10:19" x14ac:dyDescent="0.45">
      <c r="J700" s="1"/>
      <c r="R700" s="1"/>
      <c r="S700" s="1"/>
    </row>
    <row r="701" spans="10:19" x14ac:dyDescent="0.45">
      <c r="J701" s="1"/>
      <c r="R701" s="1"/>
      <c r="S701" s="1"/>
    </row>
    <row r="702" spans="10:19" x14ac:dyDescent="0.45">
      <c r="J702" s="1"/>
      <c r="R702" s="1"/>
      <c r="S702" s="1"/>
    </row>
    <row r="703" spans="10:19" x14ac:dyDescent="0.45">
      <c r="J703" s="1"/>
      <c r="R703" s="1"/>
      <c r="S703" s="1"/>
    </row>
    <row r="704" spans="10:19" x14ac:dyDescent="0.45">
      <c r="J704" s="1"/>
      <c r="R704" s="1"/>
      <c r="S704" s="1"/>
    </row>
    <row r="705" spans="10:19" x14ac:dyDescent="0.45">
      <c r="J705" s="1"/>
      <c r="R705" s="1"/>
      <c r="S705" s="1"/>
    </row>
    <row r="706" spans="10:19" x14ac:dyDescent="0.45">
      <c r="J706" s="1"/>
      <c r="R706" s="1"/>
      <c r="S706" s="1"/>
    </row>
    <row r="707" spans="10:19" x14ac:dyDescent="0.45">
      <c r="J707" s="1"/>
      <c r="R707" s="1"/>
      <c r="S707" s="1"/>
    </row>
    <row r="708" spans="10:19" x14ac:dyDescent="0.45">
      <c r="J708" s="1"/>
      <c r="R708" s="1"/>
      <c r="S708" s="1"/>
    </row>
    <row r="709" spans="10:19" x14ac:dyDescent="0.45">
      <c r="J709" s="1"/>
      <c r="R709" s="1"/>
      <c r="S709" s="1"/>
    </row>
    <row r="710" spans="10:19" x14ac:dyDescent="0.45">
      <c r="J710" s="1"/>
      <c r="R710" s="1"/>
      <c r="S710" s="1"/>
    </row>
    <row r="711" spans="10:19" x14ac:dyDescent="0.45">
      <c r="J711" s="1"/>
      <c r="R711" s="1"/>
      <c r="S711" s="1"/>
    </row>
    <row r="712" spans="10:19" x14ac:dyDescent="0.45">
      <c r="J712" s="1"/>
      <c r="R712" s="1"/>
      <c r="S712" s="1"/>
    </row>
    <row r="713" spans="10:19" x14ac:dyDescent="0.45">
      <c r="J713" s="1"/>
      <c r="R713" s="1"/>
      <c r="S713" s="1"/>
    </row>
    <row r="714" spans="10:19" x14ac:dyDescent="0.45">
      <c r="J714" s="1"/>
      <c r="R714" s="1"/>
      <c r="S714" s="1"/>
    </row>
    <row r="715" spans="10:19" x14ac:dyDescent="0.45">
      <c r="J715" s="1"/>
      <c r="R715" s="1"/>
      <c r="S715" s="1"/>
    </row>
    <row r="716" spans="10:19" x14ac:dyDescent="0.45">
      <c r="J716" s="1"/>
      <c r="R716" s="1"/>
      <c r="S716" s="1"/>
    </row>
    <row r="717" spans="10:19" x14ac:dyDescent="0.45">
      <c r="J717" s="1"/>
      <c r="R717" s="1"/>
      <c r="S717" s="1"/>
    </row>
    <row r="718" spans="10:19" x14ac:dyDescent="0.45">
      <c r="J718" s="1"/>
      <c r="R718" s="1"/>
      <c r="S718" s="1"/>
    </row>
    <row r="719" spans="10:19" x14ac:dyDescent="0.45">
      <c r="J719" s="1"/>
      <c r="R719" s="1"/>
      <c r="S719" s="1"/>
    </row>
    <row r="720" spans="10:19" x14ac:dyDescent="0.45">
      <c r="J720" s="1"/>
      <c r="R720" s="1"/>
      <c r="S720" s="1"/>
    </row>
    <row r="721" spans="10:19" x14ac:dyDescent="0.45">
      <c r="J721" s="1"/>
      <c r="R721" s="1"/>
      <c r="S721" s="1"/>
    </row>
    <row r="722" spans="10:19" x14ac:dyDescent="0.45">
      <c r="J722" s="1"/>
      <c r="R722" s="1"/>
      <c r="S722" s="1"/>
    </row>
    <row r="723" spans="10:19" x14ac:dyDescent="0.45">
      <c r="J723" s="1"/>
      <c r="R723" s="1"/>
      <c r="S723" s="1"/>
    </row>
    <row r="724" spans="10:19" x14ac:dyDescent="0.45">
      <c r="J724" s="1"/>
      <c r="R724" s="1"/>
      <c r="S724" s="1"/>
    </row>
    <row r="725" spans="10:19" x14ac:dyDescent="0.45">
      <c r="J725" s="1"/>
      <c r="R725" s="1"/>
      <c r="S725" s="1"/>
    </row>
    <row r="726" spans="10:19" x14ac:dyDescent="0.45">
      <c r="J726" s="1"/>
      <c r="R726" s="1"/>
      <c r="S726" s="1"/>
    </row>
    <row r="727" spans="10:19" x14ac:dyDescent="0.45">
      <c r="J727" s="1"/>
      <c r="R727" s="1"/>
      <c r="S727" s="1"/>
    </row>
    <row r="728" spans="10:19" x14ac:dyDescent="0.45">
      <c r="J728" s="1"/>
      <c r="R728" s="1"/>
      <c r="S728" s="1"/>
    </row>
    <row r="729" spans="10:19" x14ac:dyDescent="0.45">
      <c r="J729" s="1"/>
      <c r="R729" s="1"/>
      <c r="S729" s="1"/>
    </row>
    <row r="730" spans="10:19" x14ac:dyDescent="0.45">
      <c r="J730" s="1"/>
      <c r="R730" s="1"/>
      <c r="S730" s="1"/>
    </row>
    <row r="731" spans="10:19" x14ac:dyDescent="0.45">
      <c r="J731" s="1"/>
      <c r="R731" s="1"/>
      <c r="S731" s="1"/>
    </row>
    <row r="732" spans="10:19" x14ac:dyDescent="0.45">
      <c r="J732" s="1"/>
      <c r="R732" s="1"/>
      <c r="S732" s="1"/>
    </row>
    <row r="733" spans="10:19" x14ac:dyDescent="0.45">
      <c r="J733" s="1"/>
      <c r="R733" s="1"/>
      <c r="S733" s="1"/>
    </row>
    <row r="734" spans="10:19" x14ac:dyDescent="0.45">
      <c r="J734" s="1"/>
      <c r="R734" s="1"/>
      <c r="S734" s="1"/>
    </row>
    <row r="735" spans="10:19" x14ac:dyDescent="0.45">
      <c r="J735" s="1"/>
      <c r="R735" s="1"/>
      <c r="S735" s="1"/>
    </row>
    <row r="736" spans="10:19" x14ac:dyDescent="0.45">
      <c r="J736" s="1"/>
      <c r="R736" s="1"/>
      <c r="S736" s="1"/>
    </row>
    <row r="737" spans="10:19" x14ac:dyDescent="0.45">
      <c r="J737" s="1"/>
      <c r="R737" s="1"/>
      <c r="S737" s="1"/>
    </row>
    <row r="738" spans="10:19" x14ac:dyDescent="0.45">
      <c r="J738" s="1"/>
      <c r="R738" s="1"/>
      <c r="S738" s="1"/>
    </row>
    <row r="739" spans="10:19" x14ac:dyDescent="0.45">
      <c r="J739" s="1"/>
      <c r="R739" s="1"/>
      <c r="S739" s="1"/>
    </row>
    <row r="740" spans="10:19" x14ac:dyDescent="0.45">
      <c r="J740" s="1"/>
      <c r="R740" s="1"/>
      <c r="S740" s="1"/>
    </row>
    <row r="741" spans="10:19" x14ac:dyDescent="0.45">
      <c r="J741" s="1"/>
      <c r="R741" s="1"/>
      <c r="S741" s="1"/>
    </row>
    <row r="742" spans="10:19" x14ac:dyDescent="0.45">
      <c r="J742" s="1"/>
      <c r="R742" s="1"/>
      <c r="S742" s="1"/>
    </row>
    <row r="743" spans="10:19" x14ac:dyDescent="0.45">
      <c r="J743" s="1"/>
      <c r="R743" s="1"/>
      <c r="S743" s="1"/>
    </row>
    <row r="744" spans="10:19" x14ac:dyDescent="0.45">
      <c r="J744" s="1"/>
      <c r="R744" s="1"/>
      <c r="S744" s="1"/>
    </row>
    <row r="745" spans="10:19" x14ac:dyDescent="0.45">
      <c r="J745" s="1"/>
      <c r="R745" s="1"/>
      <c r="S745" s="1"/>
    </row>
    <row r="746" spans="10:19" x14ac:dyDescent="0.45">
      <c r="J746" s="1"/>
      <c r="R746" s="1"/>
      <c r="S746" s="1"/>
    </row>
    <row r="747" spans="10:19" x14ac:dyDescent="0.45">
      <c r="J747" s="1"/>
      <c r="R747" s="1"/>
      <c r="S747" s="1"/>
    </row>
    <row r="748" spans="10:19" x14ac:dyDescent="0.45">
      <c r="J748" s="1"/>
      <c r="R748" s="1"/>
      <c r="S748" s="1"/>
    </row>
    <row r="749" spans="10:19" x14ac:dyDescent="0.45">
      <c r="J749" s="1"/>
      <c r="R749" s="1"/>
      <c r="S749" s="1"/>
    </row>
    <row r="750" spans="10:19" x14ac:dyDescent="0.45">
      <c r="J750" s="1"/>
      <c r="R750" s="1"/>
      <c r="S750" s="1"/>
    </row>
    <row r="751" spans="10:19" x14ac:dyDescent="0.45">
      <c r="J751" s="1"/>
      <c r="R751" s="1"/>
      <c r="S751" s="1"/>
    </row>
    <row r="752" spans="10:19" x14ac:dyDescent="0.45">
      <c r="J752" s="1"/>
      <c r="R752" s="1"/>
      <c r="S752" s="1"/>
    </row>
    <row r="753" spans="10:19" x14ac:dyDescent="0.45">
      <c r="J753" s="1"/>
      <c r="R753" s="1"/>
      <c r="S753" s="1"/>
    </row>
    <row r="754" spans="10:19" x14ac:dyDescent="0.45">
      <c r="J754" s="1"/>
      <c r="R754" s="1"/>
      <c r="S754" s="1"/>
    </row>
    <row r="755" spans="10:19" x14ac:dyDescent="0.45">
      <c r="J755" s="1"/>
      <c r="R755" s="1"/>
      <c r="S755" s="1"/>
    </row>
    <row r="756" spans="10:19" x14ac:dyDescent="0.45">
      <c r="J756" s="1"/>
      <c r="R756" s="1"/>
      <c r="S756" s="1"/>
    </row>
    <row r="757" spans="10:19" x14ac:dyDescent="0.45">
      <c r="J757" s="1"/>
      <c r="R757" s="1"/>
      <c r="S757" s="1"/>
    </row>
    <row r="758" spans="10:19" x14ac:dyDescent="0.45">
      <c r="J758" s="1"/>
      <c r="R758" s="1"/>
      <c r="S758" s="1"/>
    </row>
    <row r="759" spans="10:19" x14ac:dyDescent="0.45">
      <c r="J759" s="1"/>
      <c r="R759" s="1"/>
      <c r="S759" s="1"/>
    </row>
    <row r="760" spans="10:19" x14ac:dyDescent="0.45">
      <c r="J760" s="1"/>
      <c r="R760" s="1"/>
      <c r="S760" s="1"/>
    </row>
    <row r="761" spans="10:19" x14ac:dyDescent="0.45">
      <c r="J761" s="1"/>
      <c r="R761" s="1"/>
      <c r="S761" s="1"/>
    </row>
    <row r="762" spans="10:19" x14ac:dyDescent="0.45">
      <c r="J762" s="1"/>
      <c r="R762" s="1"/>
      <c r="S762" s="1"/>
    </row>
    <row r="763" spans="10:19" x14ac:dyDescent="0.45">
      <c r="J763" s="1"/>
      <c r="R763" s="1"/>
      <c r="S763" s="1"/>
    </row>
    <row r="764" spans="10:19" x14ac:dyDescent="0.45">
      <c r="J764" s="1"/>
      <c r="R764" s="1"/>
      <c r="S764" s="1"/>
    </row>
    <row r="765" spans="10:19" x14ac:dyDescent="0.45">
      <c r="J765" s="1"/>
      <c r="R765" s="1"/>
      <c r="S765" s="1"/>
    </row>
    <row r="766" spans="10:19" x14ac:dyDescent="0.45">
      <c r="J766" s="1"/>
      <c r="R766" s="1"/>
      <c r="S766" s="1"/>
    </row>
    <row r="767" spans="10:19" x14ac:dyDescent="0.45">
      <c r="J767" s="1"/>
      <c r="R767" s="1"/>
      <c r="S767" s="1"/>
    </row>
    <row r="768" spans="10:19" x14ac:dyDescent="0.45">
      <c r="J768" s="1"/>
      <c r="R768" s="1"/>
      <c r="S768" s="1"/>
    </row>
    <row r="769" spans="10:19" x14ac:dyDescent="0.45">
      <c r="J769" s="1"/>
      <c r="R769" s="1"/>
      <c r="S769" s="1"/>
    </row>
    <row r="770" spans="10:19" x14ac:dyDescent="0.45">
      <c r="J770" s="1"/>
      <c r="R770" s="1"/>
      <c r="S770" s="1"/>
    </row>
    <row r="771" spans="10:19" x14ac:dyDescent="0.45">
      <c r="J771" s="1"/>
      <c r="R771" s="1"/>
      <c r="S771" s="1"/>
    </row>
    <row r="772" spans="10:19" x14ac:dyDescent="0.45">
      <c r="J772" s="1"/>
      <c r="R772" s="1"/>
      <c r="S772" s="1"/>
    </row>
    <row r="773" spans="10:19" x14ac:dyDescent="0.45">
      <c r="J773" s="1"/>
      <c r="R773" s="1"/>
      <c r="S773" s="1"/>
    </row>
    <row r="774" spans="10:19" x14ac:dyDescent="0.45">
      <c r="J774" s="1"/>
      <c r="R774" s="1"/>
      <c r="S774" s="1"/>
    </row>
    <row r="775" spans="10:19" x14ac:dyDescent="0.45">
      <c r="J775" s="1"/>
      <c r="R775" s="1"/>
      <c r="S775" s="1"/>
    </row>
    <row r="776" spans="10:19" x14ac:dyDescent="0.45">
      <c r="J776" s="1"/>
      <c r="R776" s="1"/>
      <c r="S776" s="1"/>
    </row>
    <row r="777" spans="10:19" x14ac:dyDescent="0.45">
      <c r="J777" s="1"/>
      <c r="R777" s="1"/>
      <c r="S777" s="1"/>
    </row>
    <row r="778" spans="10:19" x14ac:dyDescent="0.45">
      <c r="J778" s="1"/>
      <c r="R778" s="1"/>
      <c r="S778" s="1"/>
    </row>
    <row r="779" spans="10:19" x14ac:dyDescent="0.45">
      <c r="J779" s="1"/>
      <c r="R779" s="1"/>
      <c r="S779" s="1"/>
    </row>
    <row r="780" spans="10:19" x14ac:dyDescent="0.45">
      <c r="J780" s="1"/>
      <c r="R780" s="1"/>
      <c r="S780" s="1"/>
    </row>
    <row r="781" spans="10:19" x14ac:dyDescent="0.45">
      <c r="J781" s="1"/>
      <c r="R781" s="1"/>
      <c r="S781" s="1"/>
    </row>
    <row r="782" spans="10:19" x14ac:dyDescent="0.45">
      <c r="J782" s="1"/>
      <c r="R782" s="1"/>
      <c r="S782" s="1"/>
    </row>
    <row r="783" spans="10:19" x14ac:dyDescent="0.45">
      <c r="J783" s="1"/>
      <c r="R783" s="1"/>
      <c r="S783" s="1"/>
    </row>
    <row r="784" spans="10:19" x14ac:dyDescent="0.45">
      <c r="J784" s="1"/>
      <c r="R784" s="1"/>
      <c r="S784" s="1"/>
    </row>
    <row r="785" spans="10:19" x14ac:dyDescent="0.45">
      <c r="J785" s="1"/>
      <c r="R785" s="1"/>
      <c r="S785" s="1"/>
    </row>
    <row r="786" spans="10:19" x14ac:dyDescent="0.45">
      <c r="J786" s="1"/>
      <c r="R786" s="1"/>
      <c r="S786" s="1"/>
    </row>
    <row r="787" spans="10:19" x14ac:dyDescent="0.45">
      <c r="J787" s="1"/>
      <c r="R787" s="1"/>
      <c r="S787" s="1"/>
    </row>
    <row r="788" spans="10:19" x14ac:dyDescent="0.45">
      <c r="J788" s="1"/>
      <c r="R788" s="1"/>
      <c r="S788" s="1"/>
    </row>
    <row r="789" spans="10:19" x14ac:dyDescent="0.45">
      <c r="J789" s="1"/>
      <c r="R789" s="1"/>
      <c r="S789" s="1"/>
    </row>
    <row r="790" spans="10:19" x14ac:dyDescent="0.45">
      <c r="J790" s="1"/>
      <c r="R790" s="1"/>
      <c r="S790" s="1"/>
    </row>
    <row r="791" spans="10:19" x14ac:dyDescent="0.45">
      <c r="J791" s="1"/>
      <c r="R791" s="1"/>
      <c r="S791" s="1"/>
    </row>
    <row r="792" spans="10:19" x14ac:dyDescent="0.45">
      <c r="J792" s="1"/>
      <c r="R792" s="1"/>
      <c r="S792" s="1"/>
    </row>
    <row r="793" spans="10:19" x14ac:dyDescent="0.45">
      <c r="J793" s="1"/>
      <c r="R793" s="1"/>
      <c r="S793" s="1"/>
    </row>
    <row r="794" spans="10:19" x14ac:dyDescent="0.45">
      <c r="J794" s="1"/>
      <c r="R794" s="1"/>
      <c r="S794" s="1"/>
    </row>
    <row r="795" spans="10:19" x14ac:dyDescent="0.45">
      <c r="J795" s="1"/>
      <c r="R795" s="1"/>
      <c r="S795" s="1"/>
    </row>
    <row r="796" spans="10:19" x14ac:dyDescent="0.45">
      <c r="J796" s="1"/>
      <c r="R796" s="1"/>
      <c r="S796" s="1"/>
    </row>
    <row r="797" spans="10:19" x14ac:dyDescent="0.45">
      <c r="J797" s="1"/>
      <c r="R797" s="1"/>
      <c r="S797" s="1"/>
    </row>
    <row r="798" spans="10:19" x14ac:dyDescent="0.45">
      <c r="J798" s="1"/>
      <c r="R798" s="1"/>
      <c r="S798" s="1"/>
    </row>
    <row r="799" spans="10:19" x14ac:dyDescent="0.45">
      <c r="J799" s="1"/>
      <c r="R799" s="1"/>
      <c r="S799" s="1"/>
    </row>
    <row r="800" spans="10:19" x14ac:dyDescent="0.45">
      <c r="J800" s="1"/>
      <c r="R800" s="1"/>
      <c r="S800" s="1"/>
    </row>
    <row r="801" spans="10:19" x14ac:dyDescent="0.45">
      <c r="J801" s="1"/>
      <c r="R801" s="1"/>
      <c r="S801" s="1"/>
    </row>
    <row r="802" spans="10:19" x14ac:dyDescent="0.45">
      <c r="J802" s="1"/>
      <c r="R802" s="1"/>
      <c r="S802" s="1"/>
    </row>
    <row r="803" spans="10:19" x14ac:dyDescent="0.45">
      <c r="J803" s="1"/>
      <c r="R803" s="1"/>
      <c r="S803" s="1"/>
    </row>
    <row r="804" spans="10:19" x14ac:dyDescent="0.45">
      <c r="J804" s="1"/>
      <c r="R804" s="1"/>
      <c r="S804" s="1"/>
    </row>
    <row r="805" spans="10:19" x14ac:dyDescent="0.45">
      <c r="J805" s="1"/>
      <c r="R805" s="1"/>
      <c r="S805" s="1"/>
    </row>
    <row r="806" spans="10:19" x14ac:dyDescent="0.45">
      <c r="J806" s="1"/>
      <c r="R806" s="1"/>
      <c r="S806" s="1"/>
    </row>
    <row r="807" spans="10:19" x14ac:dyDescent="0.45">
      <c r="J807" s="1"/>
      <c r="R807" s="1"/>
      <c r="S807" s="1"/>
    </row>
    <row r="808" spans="10:19" x14ac:dyDescent="0.45">
      <c r="J808" s="1"/>
      <c r="R808" s="1"/>
      <c r="S808" s="1"/>
    </row>
    <row r="809" spans="10:19" x14ac:dyDescent="0.45">
      <c r="J809" s="1"/>
      <c r="R809" s="1"/>
      <c r="S809" s="1"/>
    </row>
    <row r="810" spans="10:19" x14ac:dyDescent="0.45">
      <c r="J810" s="1"/>
      <c r="R810" s="1"/>
      <c r="S810" s="1"/>
    </row>
    <row r="811" spans="10:19" x14ac:dyDescent="0.45">
      <c r="J811" s="1"/>
      <c r="R811" s="1"/>
      <c r="S811" s="1"/>
    </row>
    <row r="812" spans="10:19" x14ac:dyDescent="0.45">
      <c r="J812" s="1"/>
      <c r="R812" s="1"/>
      <c r="S812" s="1"/>
    </row>
    <row r="813" spans="10:19" x14ac:dyDescent="0.45">
      <c r="J813" s="1"/>
      <c r="R813" s="1"/>
      <c r="S813" s="1"/>
    </row>
    <row r="814" spans="10:19" x14ac:dyDescent="0.45">
      <c r="J814" s="1"/>
      <c r="R814" s="1"/>
      <c r="S814" s="1"/>
    </row>
    <row r="815" spans="10:19" x14ac:dyDescent="0.45">
      <c r="J815" s="1"/>
      <c r="R815" s="1"/>
      <c r="S815" s="1"/>
    </row>
    <row r="816" spans="10:19" x14ac:dyDescent="0.45">
      <c r="J816" s="1"/>
      <c r="R816" s="1"/>
      <c r="S816" s="1"/>
    </row>
    <row r="817" spans="10:19" x14ac:dyDescent="0.45">
      <c r="J817" s="1"/>
      <c r="R817" s="1"/>
      <c r="S817" s="1"/>
    </row>
    <row r="818" spans="10:19" x14ac:dyDescent="0.45">
      <c r="J818" s="1"/>
      <c r="R818" s="1"/>
      <c r="S818" s="1"/>
    </row>
    <row r="819" spans="10:19" x14ac:dyDescent="0.45">
      <c r="J819" s="1"/>
      <c r="R819" s="1"/>
      <c r="S819" s="1"/>
    </row>
    <row r="820" spans="10:19" x14ac:dyDescent="0.45">
      <c r="J820" s="1"/>
      <c r="R820" s="1"/>
      <c r="S820" s="1"/>
    </row>
    <row r="821" spans="10:19" x14ac:dyDescent="0.45">
      <c r="J821" s="1"/>
      <c r="R821" s="1"/>
      <c r="S821" s="1"/>
    </row>
    <row r="822" spans="10:19" x14ac:dyDescent="0.45">
      <c r="J822" s="1"/>
      <c r="R822" s="1"/>
      <c r="S822" s="1"/>
    </row>
    <row r="823" spans="10:19" x14ac:dyDescent="0.45">
      <c r="J823" s="1"/>
      <c r="R823" s="1"/>
      <c r="S823" s="1"/>
    </row>
    <row r="824" spans="10:19" x14ac:dyDescent="0.45">
      <c r="J824" s="1"/>
      <c r="R824" s="1"/>
      <c r="S824" s="1"/>
    </row>
    <row r="825" spans="10:19" x14ac:dyDescent="0.45">
      <c r="J825" s="1"/>
      <c r="R825" s="1"/>
      <c r="S825" s="1"/>
    </row>
    <row r="826" spans="10:19" x14ac:dyDescent="0.45">
      <c r="J826" s="1"/>
      <c r="R826" s="1"/>
      <c r="S826" s="1"/>
    </row>
    <row r="827" spans="10:19" x14ac:dyDescent="0.45">
      <c r="J827" s="1"/>
      <c r="R827" s="1"/>
      <c r="S827" s="1"/>
    </row>
    <row r="828" spans="10:19" x14ac:dyDescent="0.45">
      <c r="J828" s="1"/>
      <c r="R828" s="1"/>
      <c r="S828" s="1"/>
    </row>
    <row r="829" spans="10:19" x14ac:dyDescent="0.45">
      <c r="J829" s="1"/>
      <c r="R829" s="1"/>
      <c r="S829" s="1"/>
    </row>
    <row r="830" spans="10:19" x14ac:dyDescent="0.45">
      <c r="J830" s="1"/>
      <c r="R830" s="1"/>
      <c r="S830" s="1"/>
    </row>
    <row r="831" spans="10:19" x14ac:dyDescent="0.45">
      <c r="J831" s="1"/>
      <c r="R831" s="1"/>
      <c r="S831" s="1"/>
    </row>
    <row r="832" spans="10:19" x14ac:dyDescent="0.45">
      <c r="J832" s="1"/>
      <c r="R832" s="1"/>
      <c r="S832" s="1"/>
    </row>
    <row r="833" spans="10:19" x14ac:dyDescent="0.45">
      <c r="J833" s="1"/>
      <c r="R833" s="1"/>
      <c r="S833" s="1"/>
    </row>
    <row r="834" spans="10:19" x14ac:dyDescent="0.45">
      <c r="J834" s="1"/>
      <c r="R834" s="1"/>
      <c r="S834" s="1"/>
    </row>
    <row r="835" spans="10:19" x14ac:dyDescent="0.45">
      <c r="J835" s="1"/>
      <c r="R835" s="1"/>
      <c r="S835" s="1"/>
    </row>
    <row r="836" spans="10:19" x14ac:dyDescent="0.45">
      <c r="J836" s="1"/>
      <c r="R836" s="1"/>
      <c r="S836" s="1"/>
    </row>
    <row r="837" spans="10:19" x14ac:dyDescent="0.45">
      <c r="J837" s="1"/>
      <c r="R837" s="1"/>
      <c r="S837" s="1"/>
    </row>
    <row r="838" spans="10:19" x14ac:dyDescent="0.45">
      <c r="J838" s="1"/>
      <c r="R838" s="1"/>
      <c r="S838" s="1"/>
    </row>
    <row r="839" spans="10:19" x14ac:dyDescent="0.45">
      <c r="J839" s="1"/>
      <c r="R839" s="1"/>
      <c r="S839" s="1"/>
    </row>
    <row r="840" spans="10:19" x14ac:dyDescent="0.45">
      <c r="J840" s="1"/>
      <c r="R840" s="1"/>
      <c r="S840" s="1"/>
    </row>
    <row r="841" spans="10:19" x14ac:dyDescent="0.45">
      <c r="J841" s="1"/>
      <c r="R841" s="1"/>
      <c r="S841" s="1"/>
    </row>
    <row r="842" spans="10:19" x14ac:dyDescent="0.45">
      <c r="J842" s="1"/>
      <c r="R842" s="1"/>
      <c r="S842" s="1"/>
    </row>
    <row r="843" spans="10:19" x14ac:dyDescent="0.45">
      <c r="J843" s="1"/>
      <c r="R843" s="1"/>
      <c r="S843" s="1"/>
    </row>
    <row r="844" spans="10:19" x14ac:dyDescent="0.45">
      <c r="J844" s="1"/>
      <c r="R844" s="1"/>
      <c r="S844" s="1"/>
    </row>
    <row r="845" spans="10:19" x14ac:dyDescent="0.45">
      <c r="J845" s="1"/>
      <c r="R845" s="1"/>
      <c r="S845" s="1"/>
    </row>
    <row r="846" spans="10:19" x14ac:dyDescent="0.45">
      <c r="J846" s="1"/>
      <c r="R846" s="1"/>
      <c r="S846" s="1"/>
    </row>
    <row r="847" spans="10:19" x14ac:dyDescent="0.45">
      <c r="J847" s="1"/>
      <c r="R847" s="1"/>
      <c r="S847" s="1"/>
    </row>
    <row r="848" spans="10:19" x14ac:dyDescent="0.45">
      <c r="J848" s="1"/>
      <c r="R848" s="1"/>
      <c r="S848" s="1"/>
    </row>
    <row r="849" spans="10:19" x14ac:dyDescent="0.45">
      <c r="J849" s="1"/>
      <c r="R849" s="1"/>
      <c r="S849" s="1"/>
    </row>
    <row r="850" spans="10:19" x14ac:dyDescent="0.45">
      <c r="J850" s="1"/>
      <c r="R850" s="1"/>
      <c r="S850" s="1"/>
    </row>
    <row r="851" spans="10:19" x14ac:dyDescent="0.45">
      <c r="J851" s="1"/>
      <c r="R851" s="1"/>
      <c r="S851" s="1"/>
    </row>
    <row r="852" spans="10:19" x14ac:dyDescent="0.45">
      <c r="J852" s="1"/>
      <c r="R852" s="1"/>
      <c r="S852" s="1"/>
    </row>
    <row r="853" spans="10:19" x14ac:dyDescent="0.45">
      <c r="J853" s="1"/>
      <c r="R853" s="1"/>
      <c r="S853" s="1"/>
    </row>
    <row r="854" spans="10:19" x14ac:dyDescent="0.45">
      <c r="J854" s="1"/>
      <c r="R854" s="1"/>
      <c r="S854" s="1"/>
    </row>
    <row r="855" spans="10:19" x14ac:dyDescent="0.45">
      <c r="J855" s="1"/>
      <c r="R855" s="1"/>
      <c r="S855" s="1"/>
    </row>
    <row r="856" spans="10:19" x14ac:dyDescent="0.45">
      <c r="J856" s="1"/>
      <c r="R856" s="1"/>
      <c r="S856" s="1"/>
    </row>
    <row r="857" spans="10:19" x14ac:dyDescent="0.45">
      <c r="J857" s="1"/>
      <c r="R857" s="1"/>
      <c r="S857" s="1"/>
    </row>
    <row r="858" spans="10:19" x14ac:dyDescent="0.45">
      <c r="J858" s="1"/>
      <c r="R858" s="1"/>
      <c r="S858" s="1"/>
    </row>
    <row r="859" spans="10:19" x14ac:dyDescent="0.45">
      <c r="J859" s="1"/>
      <c r="R859" s="1"/>
      <c r="S859" s="1"/>
    </row>
    <row r="860" spans="10:19" x14ac:dyDescent="0.45">
      <c r="J860" s="1"/>
      <c r="R860" s="1"/>
      <c r="S860" s="1"/>
    </row>
    <row r="861" spans="10:19" x14ac:dyDescent="0.45">
      <c r="J861" s="1"/>
      <c r="R861" s="1"/>
      <c r="S861" s="1"/>
    </row>
    <row r="862" spans="10:19" x14ac:dyDescent="0.45">
      <c r="J862" s="1"/>
      <c r="R862" s="1"/>
      <c r="S862" s="1"/>
    </row>
    <row r="863" spans="10:19" x14ac:dyDescent="0.45">
      <c r="J863" s="1"/>
      <c r="R863" s="1"/>
      <c r="S863" s="1"/>
    </row>
    <row r="864" spans="10:19" x14ac:dyDescent="0.45">
      <c r="J864" s="1"/>
      <c r="R864" s="1"/>
      <c r="S864" s="1"/>
    </row>
    <row r="865" spans="10:19" x14ac:dyDescent="0.45">
      <c r="J865" s="1"/>
      <c r="R865" s="1"/>
      <c r="S865" s="1"/>
    </row>
    <row r="866" spans="10:19" x14ac:dyDescent="0.45">
      <c r="J866" s="1"/>
      <c r="R866" s="1"/>
      <c r="S866" s="1"/>
    </row>
    <row r="867" spans="10:19" x14ac:dyDescent="0.45">
      <c r="J867" s="1"/>
      <c r="R867" s="1"/>
      <c r="S867" s="1"/>
    </row>
    <row r="868" spans="10:19" x14ac:dyDescent="0.45">
      <c r="J868" s="1"/>
      <c r="R868" s="1"/>
      <c r="S868" s="1"/>
    </row>
    <row r="869" spans="10:19" x14ac:dyDescent="0.45">
      <c r="J869" s="1"/>
      <c r="R869" s="1"/>
      <c r="S869" s="1"/>
    </row>
    <row r="870" spans="10:19" x14ac:dyDescent="0.45">
      <c r="J870" s="1"/>
      <c r="R870" s="1"/>
      <c r="S870" s="1"/>
    </row>
    <row r="871" spans="10:19" x14ac:dyDescent="0.45">
      <c r="J871" s="1"/>
      <c r="R871" s="1"/>
      <c r="S871" s="1"/>
    </row>
    <row r="872" spans="10:19" x14ac:dyDescent="0.45">
      <c r="J872" s="1"/>
      <c r="R872" s="1"/>
      <c r="S872" s="1"/>
    </row>
    <row r="873" spans="10:19" x14ac:dyDescent="0.45">
      <c r="J873" s="1"/>
      <c r="R873" s="1"/>
      <c r="S873" s="1"/>
    </row>
    <row r="874" spans="10:19" x14ac:dyDescent="0.45">
      <c r="J874" s="1"/>
      <c r="R874" s="1"/>
      <c r="S874" s="1"/>
    </row>
    <row r="875" spans="10:19" x14ac:dyDescent="0.45">
      <c r="J875" s="1"/>
      <c r="R875" s="1"/>
      <c r="S875" s="1"/>
    </row>
    <row r="876" spans="10:19" x14ac:dyDescent="0.45">
      <c r="J876" s="1"/>
      <c r="R876" s="1"/>
      <c r="S876" s="1"/>
    </row>
    <row r="877" spans="10:19" x14ac:dyDescent="0.45">
      <c r="J877" s="1"/>
      <c r="R877" s="1"/>
      <c r="S877" s="1"/>
    </row>
    <row r="878" spans="10:19" x14ac:dyDescent="0.45">
      <c r="J878" s="1"/>
      <c r="R878" s="1"/>
      <c r="S878" s="1"/>
    </row>
    <row r="879" spans="10:19" x14ac:dyDescent="0.45">
      <c r="J879" s="1"/>
      <c r="R879" s="1"/>
      <c r="S879" s="1"/>
    </row>
    <row r="880" spans="10:19" x14ac:dyDescent="0.45">
      <c r="J880" s="1"/>
      <c r="R880" s="1"/>
      <c r="S880" s="1"/>
    </row>
    <row r="881" spans="10:19" x14ac:dyDescent="0.45">
      <c r="J881" s="1"/>
      <c r="R881" s="1"/>
      <c r="S881" s="1"/>
    </row>
    <row r="882" spans="10:19" x14ac:dyDescent="0.45">
      <c r="J882" s="1"/>
      <c r="R882" s="1"/>
      <c r="S882" s="1"/>
    </row>
    <row r="883" spans="10:19" x14ac:dyDescent="0.45">
      <c r="J883" s="1"/>
      <c r="R883" s="1"/>
      <c r="S883" s="1"/>
    </row>
    <row r="884" spans="10:19" x14ac:dyDescent="0.45">
      <c r="J884" s="1"/>
      <c r="R884" s="1"/>
      <c r="S884" s="1"/>
    </row>
    <row r="885" spans="10:19" x14ac:dyDescent="0.45">
      <c r="J885" s="1"/>
      <c r="R885" s="1"/>
      <c r="S885" s="1"/>
    </row>
    <row r="886" spans="10:19" x14ac:dyDescent="0.45">
      <c r="J886" s="1"/>
      <c r="R886" s="1"/>
      <c r="S886" s="1"/>
    </row>
    <row r="887" spans="10:19" x14ac:dyDescent="0.45">
      <c r="J887" s="1"/>
      <c r="R887" s="1"/>
      <c r="S887" s="1"/>
    </row>
    <row r="888" spans="10:19" x14ac:dyDescent="0.45">
      <c r="J888" s="1"/>
      <c r="R888" s="1"/>
      <c r="S888" s="1"/>
    </row>
    <row r="889" spans="10:19" x14ac:dyDescent="0.45">
      <c r="J889" s="1"/>
      <c r="R889" s="1"/>
      <c r="S889" s="1"/>
    </row>
    <row r="890" spans="10:19" x14ac:dyDescent="0.45">
      <c r="J890" s="1"/>
      <c r="R890" s="1"/>
      <c r="S890" s="1"/>
    </row>
    <row r="891" spans="10:19" x14ac:dyDescent="0.45">
      <c r="J891" s="1"/>
      <c r="R891" s="1"/>
      <c r="S891" s="1"/>
    </row>
    <row r="892" spans="10:19" x14ac:dyDescent="0.45">
      <c r="J892" s="1"/>
      <c r="R892" s="1"/>
      <c r="S892" s="1"/>
    </row>
    <row r="893" spans="10:19" x14ac:dyDescent="0.45">
      <c r="J893" s="1"/>
      <c r="R893" s="1"/>
      <c r="S893" s="1"/>
    </row>
    <row r="894" spans="10:19" x14ac:dyDescent="0.45">
      <c r="J894" s="1"/>
      <c r="R894" s="1"/>
      <c r="S894" s="1"/>
    </row>
    <row r="895" spans="10:19" x14ac:dyDescent="0.45">
      <c r="J895" s="1"/>
      <c r="R895" s="1"/>
      <c r="S895" s="1"/>
    </row>
    <row r="896" spans="10:19" x14ac:dyDescent="0.45">
      <c r="J896" s="1"/>
      <c r="R896" s="1"/>
      <c r="S896" s="1"/>
    </row>
    <row r="897" spans="10:19" x14ac:dyDescent="0.45">
      <c r="J897" s="1"/>
      <c r="R897" s="1"/>
      <c r="S897" s="1"/>
    </row>
    <row r="898" spans="10:19" x14ac:dyDescent="0.45">
      <c r="J898" s="1"/>
      <c r="R898" s="1"/>
      <c r="S898" s="1"/>
    </row>
    <row r="899" spans="10:19" x14ac:dyDescent="0.45">
      <c r="J899" s="1"/>
      <c r="R899" s="1"/>
      <c r="S899" s="1"/>
    </row>
    <row r="900" spans="10:19" x14ac:dyDescent="0.45">
      <c r="J900" s="1"/>
      <c r="R900" s="1"/>
      <c r="S900" s="1"/>
    </row>
    <row r="901" spans="10:19" x14ac:dyDescent="0.45">
      <c r="J901" s="1"/>
      <c r="R901" s="1"/>
      <c r="S901" s="1"/>
    </row>
    <row r="902" spans="10:19" x14ac:dyDescent="0.45">
      <c r="J902" s="1"/>
      <c r="R902" s="1"/>
      <c r="S902" s="1"/>
    </row>
    <row r="903" spans="10:19" x14ac:dyDescent="0.45">
      <c r="J903" s="1"/>
      <c r="R903" s="1"/>
      <c r="S903" s="1"/>
    </row>
    <row r="904" spans="10:19" x14ac:dyDescent="0.45">
      <c r="J904" s="1"/>
      <c r="R904" s="1"/>
      <c r="S904" s="1"/>
    </row>
    <row r="905" spans="10:19" x14ac:dyDescent="0.45">
      <c r="J905" s="1"/>
      <c r="R905" s="1"/>
      <c r="S905" s="1"/>
    </row>
    <row r="906" spans="10:19" x14ac:dyDescent="0.45">
      <c r="J906" s="1"/>
      <c r="R906" s="1"/>
      <c r="S906" s="1"/>
    </row>
    <row r="907" spans="10:19" x14ac:dyDescent="0.45">
      <c r="J907" s="1"/>
      <c r="R907" s="1"/>
      <c r="S907" s="1"/>
    </row>
    <row r="908" spans="10:19" x14ac:dyDescent="0.45">
      <c r="J908" s="1"/>
      <c r="R908" s="1"/>
      <c r="S908" s="1"/>
    </row>
    <row r="909" spans="10:19" x14ac:dyDescent="0.45">
      <c r="J909" s="1"/>
      <c r="R909" s="1"/>
      <c r="S909" s="1"/>
    </row>
    <row r="910" spans="10:19" x14ac:dyDescent="0.45">
      <c r="J910" s="1"/>
      <c r="R910" s="1"/>
      <c r="S910" s="1"/>
    </row>
    <row r="911" spans="10:19" x14ac:dyDescent="0.45">
      <c r="J911" s="1"/>
      <c r="R911" s="1"/>
      <c r="S911" s="1"/>
    </row>
    <row r="912" spans="10:19" x14ac:dyDescent="0.45">
      <c r="J912" s="1"/>
      <c r="R912" s="1"/>
      <c r="S912" s="1"/>
    </row>
    <row r="913" spans="10:19" x14ac:dyDescent="0.45">
      <c r="J913" s="1"/>
      <c r="R913" s="1"/>
      <c r="S913" s="1"/>
    </row>
    <row r="914" spans="10:19" x14ac:dyDescent="0.45">
      <c r="J914" s="1"/>
      <c r="R914" s="1"/>
      <c r="S914" s="1"/>
    </row>
    <row r="915" spans="10:19" x14ac:dyDescent="0.45">
      <c r="J915" s="1"/>
      <c r="R915" s="1"/>
      <c r="S915" s="1"/>
    </row>
    <row r="916" spans="10:19" x14ac:dyDescent="0.45">
      <c r="J916" s="1"/>
      <c r="R916" s="1"/>
      <c r="S916" s="1"/>
    </row>
    <row r="917" spans="10:19" x14ac:dyDescent="0.45">
      <c r="J917" s="1"/>
      <c r="R917" s="1"/>
      <c r="S917" s="1"/>
    </row>
    <row r="918" spans="10:19" x14ac:dyDescent="0.45">
      <c r="J918" s="1"/>
      <c r="R918" s="1"/>
      <c r="S918" s="1"/>
    </row>
    <row r="919" spans="10:19" x14ac:dyDescent="0.45">
      <c r="J919" s="1"/>
      <c r="R919" s="1"/>
      <c r="S919" s="1"/>
    </row>
    <row r="920" spans="10:19" x14ac:dyDescent="0.45">
      <c r="J920" s="1"/>
      <c r="R920" s="1"/>
      <c r="S920" s="1"/>
    </row>
    <row r="921" spans="10:19" x14ac:dyDescent="0.45">
      <c r="J921" s="1"/>
      <c r="R921" s="1"/>
      <c r="S921" s="1"/>
    </row>
    <row r="922" spans="10:19" x14ac:dyDescent="0.45">
      <c r="J922" s="1"/>
      <c r="R922" s="1"/>
      <c r="S922" s="1"/>
    </row>
    <row r="923" spans="10:19" x14ac:dyDescent="0.45">
      <c r="J923" s="1"/>
      <c r="R923" s="1"/>
      <c r="S923" s="1"/>
    </row>
    <row r="924" spans="10:19" x14ac:dyDescent="0.45">
      <c r="J924" s="1"/>
      <c r="R924" s="1"/>
      <c r="S924" s="1"/>
    </row>
    <row r="925" spans="10:19" x14ac:dyDescent="0.45">
      <c r="J925" s="1"/>
      <c r="R925" s="1"/>
      <c r="S925" s="1"/>
    </row>
    <row r="926" spans="10:19" x14ac:dyDescent="0.45">
      <c r="J926" s="1"/>
      <c r="R926" s="1"/>
      <c r="S926" s="1"/>
    </row>
    <row r="927" spans="10:19" x14ac:dyDescent="0.45">
      <c r="J927" s="1"/>
      <c r="R927" s="1"/>
      <c r="S927" s="1"/>
    </row>
    <row r="928" spans="10:19" x14ac:dyDescent="0.45">
      <c r="J928" s="1"/>
      <c r="R928" s="1"/>
      <c r="S928" s="1"/>
    </row>
    <row r="929" spans="10:19" x14ac:dyDescent="0.45">
      <c r="J929" s="1"/>
      <c r="R929" s="1"/>
      <c r="S929" s="1"/>
    </row>
    <row r="930" spans="10:19" x14ac:dyDescent="0.45">
      <c r="J930" s="1"/>
      <c r="R930" s="1"/>
      <c r="S930" s="1"/>
    </row>
    <row r="931" spans="10:19" x14ac:dyDescent="0.45">
      <c r="J931" s="1"/>
      <c r="R931" s="1"/>
      <c r="S931" s="1"/>
    </row>
    <row r="932" spans="10:19" x14ac:dyDescent="0.45">
      <c r="J932" s="1"/>
      <c r="R932" s="1"/>
      <c r="S932" s="1"/>
    </row>
    <row r="933" spans="10:19" x14ac:dyDescent="0.45">
      <c r="J933" s="1"/>
      <c r="R933" s="1"/>
      <c r="S933" s="1"/>
    </row>
    <row r="934" spans="10:19" x14ac:dyDescent="0.45">
      <c r="J934" s="1"/>
      <c r="R934" s="1"/>
      <c r="S934" s="1"/>
    </row>
    <row r="935" spans="10:19" x14ac:dyDescent="0.45">
      <c r="J935" s="1"/>
      <c r="R935" s="1"/>
      <c r="S935" s="1"/>
    </row>
    <row r="936" spans="10:19" x14ac:dyDescent="0.45">
      <c r="J936" s="1"/>
      <c r="R936" s="1"/>
      <c r="S936" s="1"/>
    </row>
    <row r="937" spans="10:19" x14ac:dyDescent="0.45">
      <c r="J937" s="1"/>
      <c r="R937" s="1"/>
      <c r="S937" s="1"/>
    </row>
    <row r="938" spans="10:19" x14ac:dyDescent="0.45">
      <c r="J938" s="1"/>
      <c r="R938" s="1"/>
      <c r="S938" s="1"/>
    </row>
    <row r="939" spans="10:19" x14ac:dyDescent="0.45">
      <c r="J939" s="1"/>
      <c r="R939" s="1"/>
      <c r="S939" s="1"/>
    </row>
    <row r="940" spans="10:19" x14ac:dyDescent="0.45">
      <c r="J940" s="1"/>
      <c r="R940" s="1"/>
      <c r="S940" s="1"/>
    </row>
    <row r="941" spans="10:19" x14ac:dyDescent="0.45">
      <c r="J941" s="1"/>
      <c r="R941" s="1"/>
      <c r="S941" s="1"/>
    </row>
    <row r="942" spans="10:19" x14ac:dyDescent="0.45">
      <c r="J942" s="1"/>
      <c r="R942" s="1"/>
      <c r="S942" s="1"/>
    </row>
    <row r="943" spans="10:19" x14ac:dyDescent="0.45">
      <c r="J943" s="1"/>
      <c r="R943" s="1"/>
      <c r="S943" s="1"/>
    </row>
    <row r="944" spans="10:19" x14ac:dyDescent="0.45">
      <c r="J944" s="1"/>
      <c r="R944" s="1"/>
      <c r="S944" s="1"/>
    </row>
    <row r="945" spans="10:19" x14ac:dyDescent="0.45">
      <c r="J945" s="1"/>
      <c r="R945" s="1"/>
      <c r="S945" s="1"/>
    </row>
    <row r="946" spans="10:19" x14ac:dyDescent="0.45">
      <c r="J946" s="1"/>
      <c r="R946" s="1"/>
      <c r="S946" s="1"/>
    </row>
    <row r="947" spans="10:19" x14ac:dyDescent="0.45">
      <c r="J947" s="1"/>
      <c r="R947" s="1"/>
      <c r="S947" s="1"/>
    </row>
    <row r="948" spans="10:19" x14ac:dyDescent="0.45">
      <c r="J948" s="1"/>
      <c r="R948" s="1"/>
      <c r="S948" s="1"/>
    </row>
    <row r="949" spans="10:19" x14ac:dyDescent="0.45">
      <c r="J949" s="1"/>
      <c r="R949" s="1"/>
      <c r="S949" s="1"/>
    </row>
    <row r="950" spans="10:19" x14ac:dyDescent="0.45">
      <c r="J950" s="1"/>
      <c r="R950" s="1"/>
      <c r="S950" s="1"/>
    </row>
    <row r="951" spans="10:19" x14ac:dyDescent="0.45">
      <c r="J951" s="1"/>
      <c r="R951" s="1"/>
      <c r="S951" s="1"/>
    </row>
    <row r="952" spans="10:19" x14ac:dyDescent="0.45">
      <c r="J952" s="1"/>
      <c r="R952" s="1"/>
      <c r="S952" s="1"/>
    </row>
    <row r="953" spans="10:19" x14ac:dyDescent="0.45">
      <c r="J953" s="1"/>
      <c r="R953" s="1"/>
      <c r="S953" s="1"/>
    </row>
    <row r="954" spans="10:19" x14ac:dyDescent="0.45">
      <c r="J954" s="1"/>
      <c r="R954" s="1"/>
      <c r="S954" s="1"/>
    </row>
    <row r="955" spans="10:19" x14ac:dyDescent="0.45">
      <c r="J955" s="1"/>
      <c r="R955" s="1"/>
      <c r="S955" s="1"/>
    </row>
    <row r="956" spans="10:19" x14ac:dyDescent="0.45">
      <c r="J956" s="1"/>
      <c r="R956" s="1"/>
      <c r="S956" s="1"/>
    </row>
    <row r="957" spans="10:19" x14ac:dyDescent="0.45">
      <c r="J957" s="1"/>
      <c r="R957" s="1"/>
      <c r="S957" s="1"/>
    </row>
    <row r="958" spans="10:19" x14ac:dyDescent="0.45">
      <c r="J958" s="1"/>
      <c r="R958" s="1"/>
      <c r="S958" s="1"/>
    </row>
    <row r="959" spans="10:19" x14ac:dyDescent="0.45">
      <c r="J959" s="1"/>
      <c r="R959" s="1"/>
      <c r="S959" s="1"/>
    </row>
    <row r="960" spans="10:19" x14ac:dyDescent="0.45">
      <c r="J960" s="1"/>
      <c r="R960" s="1"/>
      <c r="S960" s="1"/>
    </row>
    <row r="961" spans="10:19" x14ac:dyDescent="0.45">
      <c r="J961" s="1"/>
      <c r="R961" s="1"/>
      <c r="S961" s="1"/>
    </row>
    <row r="962" spans="10:19" x14ac:dyDescent="0.45">
      <c r="J962" s="1"/>
      <c r="R962" s="1"/>
      <c r="S962" s="1"/>
    </row>
    <row r="963" spans="10:19" x14ac:dyDescent="0.45">
      <c r="J963" s="1"/>
      <c r="R963" s="1"/>
      <c r="S963" s="1"/>
    </row>
    <row r="964" spans="10:19" x14ac:dyDescent="0.45">
      <c r="J964" s="1"/>
      <c r="R964" s="1"/>
      <c r="S964" s="1"/>
    </row>
    <row r="965" spans="10:19" x14ac:dyDescent="0.45">
      <c r="J965" s="1"/>
      <c r="R965" s="1"/>
      <c r="S965" s="1"/>
    </row>
    <row r="966" spans="10:19" x14ac:dyDescent="0.45">
      <c r="J966" s="1"/>
      <c r="R966" s="1"/>
      <c r="S966" s="1"/>
    </row>
    <row r="967" spans="10:19" x14ac:dyDescent="0.45">
      <c r="J967" s="1"/>
      <c r="R967" s="1"/>
      <c r="S967" s="1"/>
    </row>
    <row r="968" spans="10:19" x14ac:dyDescent="0.45">
      <c r="J968" s="1"/>
      <c r="R968" s="1"/>
      <c r="S968" s="1"/>
    </row>
    <row r="969" spans="10:19" x14ac:dyDescent="0.45">
      <c r="J969" s="1"/>
      <c r="R969" s="1"/>
      <c r="S969" s="1"/>
    </row>
    <row r="970" spans="10:19" x14ac:dyDescent="0.45">
      <c r="J970" s="1"/>
      <c r="R970" s="1"/>
      <c r="S970" s="1"/>
    </row>
    <row r="971" spans="10:19" x14ac:dyDescent="0.45">
      <c r="J971" s="1"/>
      <c r="R971" s="1"/>
      <c r="S971" s="1"/>
    </row>
    <row r="972" spans="10:19" x14ac:dyDescent="0.45">
      <c r="J972" s="1"/>
      <c r="R972" s="1"/>
      <c r="S972" s="1"/>
    </row>
    <row r="973" spans="10:19" x14ac:dyDescent="0.45">
      <c r="J973" s="1"/>
      <c r="R973" s="1"/>
      <c r="S973" s="1"/>
    </row>
    <row r="974" spans="10:19" x14ac:dyDescent="0.45">
      <c r="J974" s="1"/>
      <c r="R974" s="1"/>
      <c r="S974" s="1"/>
    </row>
    <row r="975" spans="10:19" x14ac:dyDescent="0.45">
      <c r="J975" s="1"/>
      <c r="R975" s="1"/>
      <c r="S975" s="1"/>
    </row>
    <row r="976" spans="10:19" x14ac:dyDescent="0.45">
      <c r="J976" s="1"/>
      <c r="R976" s="1"/>
      <c r="S976" s="1"/>
    </row>
    <row r="977" spans="10:19" x14ac:dyDescent="0.45">
      <c r="J977" s="1"/>
      <c r="R977" s="1"/>
      <c r="S977" s="1"/>
    </row>
    <row r="978" spans="10:19" x14ac:dyDescent="0.45">
      <c r="J978" s="1"/>
      <c r="R978" s="1"/>
      <c r="S978" s="1"/>
    </row>
    <row r="979" spans="10:19" x14ac:dyDescent="0.45">
      <c r="J979" s="1"/>
      <c r="R979" s="1"/>
      <c r="S979" s="1"/>
    </row>
    <row r="980" spans="10:19" x14ac:dyDescent="0.45">
      <c r="J980" s="1"/>
      <c r="R980" s="1"/>
      <c r="S980" s="1"/>
    </row>
    <row r="981" spans="10:19" x14ac:dyDescent="0.45">
      <c r="J981" s="1"/>
      <c r="R981" s="1"/>
      <c r="S981" s="1"/>
    </row>
    <row r="982" spans="10:19" x14ac:dyDescent="0.45">
      <c r="J982" s="1"/>
      <c r="R982" s="1"/>
      <c r="S982" s="1"/>
    </row>
    <row r="983" spans="10:19" x14ac:dyDescent="0.45">
      <c r="J983" s="1"/>
      <c r="R983" s="1"/>
      <c r="S983" s="1"/>
    </row>
    <row r="984" spans="10:19" x14ac:dyDescent="0.45">
      <c r="J984" s="1"/>
      <c r="R984" s="1"/>
      <c r="S984" s="1"/>
    </row>
    <row r="985" spans="10:19" x14ac:dyDescent="0.45">
      <c r="J985" s="1"/>
      <c r="R985" s="1"/>
      <c r="S985" s="1"/>
    </row>
    <row r="986" spans="10:19" x14ac:dyDescent="0.45">
      <c r="J986" s="1"/>
      <c r="R986" s="1"/>
      <c r="S986" s="1"/>
    </row>
    <row r="987" spans="10:19" x14ac:dyDescent="0.45">
      <c r="J987" s="1"/>
      <c r="R987" s="1"/>
      <c r="S987" s="1"/>
    </row>
    <row r="988" spans="10:19" x14ac:dyDescent="0.45">
      <c r="J988" s="1"/>
      <c r="R988" s="1"/>
      <c r="S988" s="1"/>
    </row>
    <row r="989" spans="10:19" x14ac:dyDescent="0.45">
      <c r="J989" s="1"/>
      <c r="R989" s="1"/>
      <c r="S989" s="1"/>
    </row>
    <row r="990" spans="10:19" x14ac:dyDescent="0.45">
      <c r="J990" s="1"/>
      <c r="R990" s="1"/>
      <c r="S990" s="1"/>
    </row>
    <row r="991" spans="10:19" x14ac:dyDescent="0.45">
      <c r="J991" s="1"/>
      <c r="R991" s="1"/>
      <c r="S991" s="1"/>
    </row>
    <row r="992" spans="10:19" x14ac:dyDescent="0.45">
      <c r="J992" s="1"/>
      <c r="R992" s="1"/>
      <c r="S992" s="1"/>
    </row>
    <row r="993" spans="10:19" x14ac:dyDescent="0.45">
      <c r="J993" s="1"/>
      <c r="R993" s="1"/>
      <c r="S993" s="1"/>
    </row>
    <row r="994" spans="10:19" x14ac:dyDescent="0.45">
      <c r="J994" s="1"/>
      <c r="R994" s="1"/>
      <c r="S994" s="1"/>
    </row>
    <row r="995" spans="10:19" x14ac:dyDescent="0.45">
      <c r="J995" s="1"/>
      <c r="R995" s="1"/>
      <c r="S995" s="1"/>
    </row>
    <row r="996" spans="10:19" x14ac:dyDescent="0.45">
      <c r="J996" s="1"/>
      <c r="R996" s="1"/>
      <c r="S996" s="1"/>
    </row>
    <row r="997" spans="10:19" x14ac:dyDescent="0.45">
      <c r="J997" s="1"/>
      <c r="R997" s="1"/>
      <c r="S997" s="1"/>
    </row>
    <row r="998" spans="10:19" x14ac:dyDescent="0.45">
      <c r="J998" s="1"/>
      <c r="R998" s="1"/>
      <c r="S998" s="1"/>
    </row>
    <row r="999" spans="10:19" x14ac:dyDescent="0.45">
      <c r="J999" s="1"/>
      <c r="R999" s="1"/>
      <c r="S999" s="1"/>
    </row>
    <row r="1000" spans="10:19" x14ac:dyDescent="0.45">
      <c r="J1000" s="1"/>
      <c r="R1000" s="1"/>
      <c r="S1000" s="1"/>
    </row>
    <row r="1001" spans="10:19" x14ac:dyDescent="0.45">
      <c r="J1001" s="1"/>
      <c r="R1001" s="1"/>
      <c r="S1001" s="1"/>
    </row>
    <row r="1002" spans="10:19" x14ac:dyDescent="0.45">
      <c r="J1002" s="1"/>
      <c r="R1002" s="1"/>
      <c r="S1002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122"/>
  <sheetViews>
    <sheetView workbookViewId="0">
      <selection activeCell="E45" sqref="E45:E55"/>
    </sheetView>
  </sheetViews>
  <sheetFormatPr defaultRowHeight="14.25" x14ac:dyDescent="0.45"/>
  <cols>
    <col min="4" max="5" width="11.59765625" bestFit="1" customWidth="1"/>
    <col min="7" max="8" width="11.59765625" bestFit="1" customWidth="1"/>
    <col min="10" max="11" width="11.59765625" bestFit="1" customWidth="1"/>
    <col min="13" max="14" width="11.59765625" bestFit="1" customWidth="1"/>
    <col min="16" max="17" width="11.59765625" bestFit="1" customWidth="1"/>
    <col min="19" max="20" width="11.59765625" bestFit="1" customWidth="1"/>
    <col min="22" max="23" width="11.59765625" bestFit="1" customWidth="1"/>
  </cols>
  <sheetData>
    <row r="1" spans="1:24" x14ac:dyDescent="0.45">
      <c r="A1" t="s">
        <v>0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22</v>
      </c>
      <c r="K1" t="s">
        <v>23</v>
      </c>
      <c r="L1" t="s">
        <v>24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</row>
    <row r="2" spans="1:24" x14ac:dyDescent="0.45">
      <c r="A2">
        <v>1.665</v>
      </c>
      <c r="B2">
        <v>0.25</v>
      </c>
      <c r="C2">
        <v>1842229.9320650545</v>
      </c>
      <c r="D2">
        <f>1-EXP(-1/10000*$C2)</f>
        <v>1</v>
      </c>
      <c r="E2">
        <f>1-EXP(-1*2/10000*$C2)</f>
        <v>1</v>
      </c>
      <c r="F2">
        <f>1-EXP(-1*4*($A2)^2/10000*$C2)</f>
        <v>1</v>
      </c>
      <c r="G2">
        <f>1-EXP(-5/10000*$C2)</f>
        <v>1</v>
      </c>
      <c r="H2">
        <f>1-EXP(-5*2/10000*$C2)</f>
        <v>1</v>
      </c>
      <c r="I2">
        <f>1-EXP(-5*4*($A2)^2/10000*$C2)</f>
        <v>1</v>
      </c>
      <c r="J2">
        <f>1-EXP(-7.5/10000*$C2)</f>
        <v>1</v>
      </c>
      <c r="K2">
        <f>1-EXP(-7.5*2/10000*$C2)</f>
        <v>1</v>
      </c>
      <c r="L2">
        <f>1-EXP(-7.5*4*($A2)^2/10000*$C2)</f>
        <v>1</v>
      </c>
      <c r="M2">
        <f>1-EXP(-10/10000*$C2)</f>
        <v>1</v>
      </c>
      <c r="N2">
        <f>1-EXP(-10*2/10000*$C2)</f>
        <v>1</v>
      </c>
      <c r="O2">
        <f>1-EXP(-10*4*($A2)^2/10000*$C2)</f>
        <v>1</v>
      </c>
      <c r="P2">
        <f>1-EXP(-15/10000*$C2)</f>
        <v>1</v>
      </c>
      <c r="Q2">
        <f>1-EXP(-15*2/10000*$C2)</f>
        <v>1</v>
      </c>
      <c r="R2">
        <f>1-EXP(-15*4*($A2)^2/10000*$C2)</f>
        <v>1</v>
      </c>
      <c r="S2">
        <f>1-EXP(-20/10000*$C2)</f>
        <v>1</v>
      </c>
      <c r="T2">
        <f>1-EXP(-20*2/10000*$C2)</f>
        <v>1</v>
      </c>
      <c r="U2">
        <f>1-EXP(-20*4*($A2)^2/10000*$C2)</f>
        <v>1</v>
      </c>
      <c r="V2">
        <f>1-EXP(-25/10000*$C2)</f>
        <v>1</v>
      </c>
      <c r="W2">
        <f>1-EXP(-25*2/10000*$C2)</f>
        <v>1</v>
      </c>
      <c r="X2">
        <f>1-EXP(-25*4*($A2)^2/10000*$C2)</f>
        <v>1</v>
      </c>
    </row>
    <row r="3" spans="1:24" x14ac:dyDescent="0.45">
      <c r="A3">
        <v>1.7569999999999999</v>
      </c>
      <c r="B3">
        <v>0.26</v>
      </c>
      <c r="C3">
        <v>1973886.830347802</v>
      </c>
      <c r="D3">
        <f t="shared" ref="D3:D66" si="0">1-EXP(-1/10000*$C3)</f>
        <v>1</v>
      </c>
      <c r="E3">
        <f t="shared" ref="E3:E66" si="1">1-EXP(-1*2/10000*$C3)</f>
        <v>1</v>
      </c>
      <c r="F3">
        <f t="shared" ref="F3:F66" si="2">1-EXP(-1*4*($A3)^2/10000*$C3)</f>
        <v>1</v>
      </c>
      <c r="G3">
        <f t="shared" ref="G3:G66" si="3">1-EXP(-5/10000*$C3)</f>
        <v>1</v>
      </c>
      <c r="H3">
        <f t="shared" ref="H3:H66" si="4">1-EXP(-5*2/10000*$C3)</f>
        <v>1</v>
      </c>
      <c r="I3">
        <f t="shared" ref="I3:I66" si="5">1-EXP(-5*4*($A3)^2/10000*$C3)</f>
        <v>1</v>
      </c>
      <c r="J3">
        <f t="shared" ref="J3:J66" si="6">1-EXP(-7.5/10000*$C3)</f>
        <v>1</v>
      </c>
      <c r="K3">
        <f t="shared" ref="K3:K66" si="7">1-EXP(-7.5*2/10000*$C3)</f>
        <v>1</v>
      </c>
      <c r="L3">
        <f t="shared" ref="L3:L66" si="8">1-EXP(-7.5*4*($A3)^2/10000*$C3)</f>
        <v>1</v>
      </c>
      <c r="M3">
        <f t="shared" ref="M3" si="9">1-EXP(-10/10000*$C3)</f>
        <v>1</v>
      </c>
      <c r="N3">
        <f t="shared" ref="N3" si="10">1-EXP(-10*2/10000*$C3)</f>
        <v>1</v>
      </c>
      <c r="O3">
        <f t="shared" ref="O3" si="11">1-EXP(-10*4*($A3)^2/10000*$C3)</f>
        <v>1</v>
      </c>
      <c r="P3">
        <f t="shared" ref="P3" si="12">1-EXP(-15/10000*$C3)</f>
        <v>1</v>
      </c>
      <c r="Q3">
        <f t="shared" ref="Q3" si="13">1-EXP(-15*2/10000*$C3)</f>
        <v>1</v>
      </c>
      <c r="R3">
        <f t="shared" ref="R3" si="14">1-EXP(-15*4*($A3)^2/10000*$C3)</f>
        <v>1</v>
      </c>
      <c r="S3">
        <f t="shared" ref="S3" si="15">1-EXP(-20/10000*$C3)</f>
        <v>1</v>
      </c>
      <c r="T3">
        <f t="shared" ref="T3" si="16">1-EXP(-20*2/10000*$C3)</f>
        <v>1</v>
      </c>
      <c r="U3">
        <f t="shared" ref="U3" si="17">1-EXP(-20*4*($A3)^2/10000*$C3)</f>
        <v>1</v>
      </c>
      <c r="V3">
        <f t="shared" ref="V3" si="18">1-EXP(-25/10000*$C3)</f>
        <v>1</v>
      </c>
      <c r="W3">
        <f t="shared" ref="W3" si="19">1-EXP(-25*2/10000*$C3)</f>
        <v>1</v>
      </c>
      <c r="X3">
        <f t="shared" ref="X3" si="20">1-EXP(-25*4*($A3)^2/10000*$C3)</f>
        <v>1</v>
      </c>
    </row>
    <row r="4" spans="1:24" x14ac:dyDescent="0.45">
      <c r="A4">
        <v>2.0680000000000001</v>
      </c>
      <c r="B4">
        <v>0.27</v>
      </c>
      <c r="C4">
        <v>2178170.9064889229</v>
      </c>
      <c r="D4">
        <f t="shared" si="0"/>
        <v>1</v>
      </c>
      <c r="E4">
        <f t="shared" si="1"/>
        <v>1</v>
      </c>
      <c r="F4">
        <f t="shared" si="2"/>
        <v>1</v>
      </c>
      <c r="G4">
        <f t="shared" si="3"/>
        <v>1</v>
      </c>
      <c r="H4">
        <f t="shared" si="4"/>
        <v>1</v>
      </c>
      <c r="I4">
        <f t="shared" si="5"/>
        <v>1</v>
      </c>
      <c r="J4">
        <f t="shared" si="6"/>
        <v>1</v>
      </c>
      <c r="K4">
        <f t="shared" si="7"/>
        <v>1</v>
      </c>
      <c r="L4">
        <f t="shared" si="8"/>
        <v>1</v>
      </c>
      <c r="M4">
        <f t="shared" ref="M4" si="21">1-EXP(-10/10000*$C4)</f>
        <v>1</v>
      </c>
      <c r="N4">
        <f t="shared" ref="N4" si="22">1-EXP(-10*2/10000*$C4)</f>
        <v>1</v>
      </c>
      <c r="O4">
        <f t="shared" ref="O4" si="23">1-EXP(-10*4*($A4)^2/10000*$C4)</f>
        <v>1</v>
      </c>
      <c r="P4">
        <f t="shared" ref="P4" si="24">1-EXP(-15/10000*$C4)</f>
        <v>1</v>
      </c>
      <c r="Q4">
        <f t="shared" ref="Q4" si="25">1-EXP(-15*2/10000*$C4)</f>
        <v>1</v>
      </c>
      <c r="R4">
        <f t="shared" ref="R4" si="26">1-EXP(-15*4*($A4)^2/10000*$C4)</f>
        <v>1</v>
      </c>
      <c r="S4">
        <f t="shared" ref="S4" si="27">1-EXP(-20/10000*$C4)</f>
        <v>1</v>
      </c>
      <c r="T4">
        <f t="shared" ref="T4" si="28">1-EXP(-20*2/10000*$C4)</f>
        <v>1</v>
      </c>
      <c r="U4">
        <f t="shared" ref="U4" si="29">1-EXP(-20*4*($A4)^2/10000*$C4)</f>
        <v>1</v>
      </c>
      <c r="V4">
        <f t="shared" ref="V4" si="30">1-EXP(-25/10000*$C4)</f>
        <v>1</v>
      </c>
      <c r="W4">
        <f t="shared" ref="W4" si="31">1-EXP(-25*2/10000*$C4)</f>
        <v>1</v>
      </c>
      <c r="X4">
        <f t="shared" ref="X4" si="32">1-EXP(-25*4*($A4)^2/10000*$C4)</f>
        <v>1</v>
      </c>
    </row>
    <row r="5" spans="1:24" x14ac:dyDescent="0.45">
      <c r="A5">
        <v>2.9590000000000001</v>
      </c>
      <c r="B5">
        <v>0.28000000000000003</v>
      </c>
      <c r="C5">
        <v>2372800.0513613191</v>
      </c>
      <c r="D5">
        <f t="shared" si="0"/>
        <v>1</v>
      </c>
      <c r="E5">
        <f t="shared" si="1"/>
        <v>1</v>
      </c>
      <c r="F5">
        <f t="shared" si="2"/>
        <v>1</v>
      </c>
      <c r="G5">
        <f t="shared" si="3"/>
        <v>1</v>
      </c>
      <c r="H5">
        <f t="shared" si="4"/>
        <v>1</v>
      </c>
      <c r="I5">
        <f t="shared" si="5"/>
        <v>1</v>
      </c>
      <c r="J5">
        <f t="shared" si="6"/>
        <v>1</v>
      </c>
      <c r="K5">
        <f t="shared" si="7"/>
        <v>1</v>
      </c>
      <c r="L5">
        <f t="shared" si="8"/>
        <v>1</v>
      </c>
      <c r="M5">
        <f t="shared" ref="M5" si="33">1-EXP(-10/10000*$C5)</f>
        <v>1</v>
      </c>
      <c r="N5">
        <f t="shared" ref="N5" si="34">1-EXP(-10*2/10000*$C5)</f>
        <v>1</v>
      </c>
      <c r="O5">
        <f t="shared" ref="O5" si="35">1-EXP(-10*4*($A5)^2/10000*$C5)</f>
        <v>1</v>
      </c>
      <c r="P5">
        <f t="shared" ref="P5" si="36">1-EXP(-15/10000*$C5)</f>
        <v>1</v>
      </c>
      <c r="Q5">
        <f t="shared" ref="Q5" si="37">1-EXP(-15*2/10000*$C5)</f>
        <v>1</v>
      </c>
      <c r="R5">
        <f t="shared" ref="R5" si="38">1-EXP(-15*4*($A5)^2/10000*$C5)</f>
        <v>1</v>
      </c>
      <c r="S5">
        <f t="shared" ref="S5" si="39">1-EXP(-20/10000*$C5)</f>
        <v>1</v>
      </c>
      <c r="T5">
        <f t="shared" ref="T5" si="40">1-EXP(-20*2/10000*$C5)</f>
        <v>1</v>
      </c>
      <c r="U5">
        <f t="shared" ref="U5" si="41">1-EXP(-20*4*($A5)^2/10000*$C5)</f>
        <v>1</v>
      </c>
      <c r="V5">
        <f t="shared" ref="V5" si="42">1-EXP(-25/10000*$C5)</f>
        <v>1</v>
      </c>
      <c r="W5">
        <f t="shared" ref="W5" si="43">1-EXP(-25*2/10000*$C5)</f>
        <v>1</v>
      </c>
      <c r="X5">
        <f t="shared" ref="X5" si="44">1-EXP(-25*4*($A5)^2/10000*$C5)</f>
        <v>1</v>
      </c>
    </row>
    <row r="6" spans="1:24" x14ac:dyDescent="0.45">
      <c r="A6">
        <v>4.3559999999999999</v>
      </c>
      <c r="B6">
        <v>0.28999999999999998</v>
      </c>
      <c r="C6">
        <v>2290546.036810434</v>
      </c>
      <c r="D6">
        <f t="shared" si="0"/>
        <v>1</v>
      </c>
      <c r="E6">
        <f t="shared" si="1"/>
        <v>1</v>
      </c>
      <c r="F6">
        <f t="shared" si="2"/>
        <v>1</v>
      </c>
      <c r="G6">
        <f t="shared" si="3"/>
        <v>1</v>
      </c>
      <c r="H6">
        <f t="shared" si="4"/>
        <v>1</v>
      </c>
      <c r="I6">
        <f t="shared" si="5"/>
        <v>1</v>
      </c>
      <c r="J6">
        <f t="shared" si="6"/>
        <v>1</v>
      </c>
      <c r="K6">
        <f t="shared" si="7"/>
        <v>1</v>
      </c>
      <c r="L6">
        <f t="shared" si="8"/>
        <v>1</v>
      </c>
      <c r="M6">
        <f t="shared" ref="M6" si="45">1-EXP(-10/10000*$C6)</f>
        <v>1</v>
      </c>
      <c r="N6">
        <f t="shared" ref="N6" si="46">1-EXP(-10*2/10000*$C6)</f>
        <v>1</v>
      </c>
      <c r="O6">
        <f t="shared" ref="O6" si="47">1-EXP(-10*4*($A6)^2/10000*$C6)</f>
        <v>1</v>
      </c>
      <c r="P6">
        <f t="shared" ref="P6" si="48">1-EXP(-15/10000*$C6)</f>
        <v>1</v>
      </c>
      <c r="Q6">
        <f t="shared" ref="Q6" si="49">1-EXP(-15*2/10000*$C6)</f>
        <v>1</v>
      </c>
      <c r="R6">
        <f t="shared" ref="R6" si="50">1-EXP(-15*4*($A6)^2/10000*$C6)</f>
        <v>1</v>
      </c>
      <c r="S6">
        <f t="shared" ref="S6" si="51">1-EXP(-20/10000*$C6)</f>
        <v>1</v>
      </c>
      <c r="T6">
        <f t="shared" ref="T6" si="52">1-EXP(-20*2/10000*$C6)</f>
        <v>1</v>
      </c>
      <c r="U6">
        <f t="shared" ref="U6" si="53">1-EXP(-20*4*($A6)^2/10000*$C6)</f>
        <v>1</v>
      </c>
      <c r="V6">
        <f t="shared" ref="V6" si="54">1-EXP(-25/10000*$C6)</f>
        <v>1</v>
      </c>
      <c r="W6">
        <f t="shared" ref="W6" si="55">1-EXP(-25*2/10000*$C6)</f>
        <v>1</v>
      </c>
      <c r="X6">
        <f t="shared" ref="X6" si="56">1-EXP(-25*4*($A6)^2/10000*$C6)</f>
        <v>1</v>
      </c>
    </row>
    <row r="7" spans="1:24" x14ac:dyDescent="0.45">
      <c r="A7">
        <v>4.976</v>
      </c>
      <c r="B7">
        <v>0.3</v>
      </c>
      <c r="C7">
        <v>1773533.772706558</v>
      </c>
      <c r="D7">
        <f t="shared" si="0"/>
        <v>1</v>
      </c>
      <c r="E7">
        <f t="shared" si="1"/>
        <v>1</v>
      </c>
      <c r="F7">
        <f t="shared" si="2"/>
        <v>1</v>
      </c>
      <c r="G7">
        <f t="shared" si="3"/>
        <v>1</v>
      </c>
      <c r="H7">
        <f t="shared" si="4"/>
        <v>1</v>
      </c>
      <c r="I7">
        <f t="shared" si="5"/>
        <v>1</v>
      </c>
      <c r="J7">
        <f t="shared" si="6"/>
        <v>1</v>
      </c>
      <c r="K7">
        <f t="shared" si="7"/>
        <v>1</v>
      </c>
      <c r="L7">
        <f t="shared" si="8"/>
        <v>1</v>
      </c>
      <c r="M7">
        <f t="shared" ref="M7" si="57">1-EXP(-10/10000*$C7)</f>
        <v>1</v>
      </c>
      <c r="N7">
        <f t="shared" ref="N7" si="58">1-EXP(-10*2/10000*$C7)</f>
        <v>1</v>
      </c>
      <c r="O7">
        <f t="shared" ref="O7" si="59">1-EXP(-10*4*($A7)^2/10000*$C7)</f>
        <v>1</v>
      </c>
      <c r="P7">
        <f t="shared" ref="P7" si="60">1-EXP(-15/10000*$C7)</f>
        <v>1</v>
      </c>
      <c r="Q7">
        <f t="shared" ref="Q7" si="61">1-EXP(-15*2/10000*$C7)</f>
        <v>1</v>
      </c>
      <c r="R7">
        <f t="shared" ref="R7" si="62">1-EXP(-15*4*($A7)^2/10000*$C7)</f>
        <v>1</v>
      </c>
      <c r="S7">
        <f t="shared" ref="S7" si="63">1-EXP(-20/10000*$C7)</f>
        <v>1</v>
      </c>
      <c r="T7">
        <f t="shared" ref="T7" si="64">1-EXP(-20*2/10000*$C7)</f>
        <v>1</v>
      </c>
      <c r="U7">
        <f t="shared" ref="U7" si="65">1-EXP(-20*4*($A7)^2/10000*$C7)</f>
        <v>1</v>
      </c>
      <c r="V7">
        <f t="shared" ref="V7" si="66">1-EXP(-25/10000*$C7)</f>
        <v>1</v>
      </c>
      <c r="W7">
        <f t="shared" ref="W7" si="67">1-EXP(-25*2/10000*$C7)</f>
        <v>1</v>
      </c>
      <c r="X7">
        <f t="shared" ref="X7" si="68">1-EXP(-25*4*($A7)^2/10000*$C7)</f>
        <v>1</v>
      </c>
    </row>
    <row r="8" spans="1:24" x14ac:dyDescent="0.45">
      <c r="A8">
        <v>5.1210000000000004</v>
      </c>
      <c r="B8">
        <v>0.31</v>
      </c>
      <c r="C8">
        <v>1458509.7248536872</v>
      </c>
      <c r="D8">
        <f t="shared" si="0"/>
        <v>1</v>
      </c>
      <c r="E8">
        <f t="shared" si="1"/>
        <v>1</v>
      </c>
      <c r="F8">
        <f t="shared" si="2"/>
        <v>1</v>
      </c>
      <c r="G8">
        <f t="shared" si="3"/>
        <v>1</v>
      </c>
      <c r="H8">
        <f t="shared" si="4"/>
        <v>1</v>
      </c>
      <c r="I8">
        <f t="shared" si="5"/>
        <v>1</v>
      </c>
      <c r="J8">
        <f t="shared" si="6"/>
        <v>1</v>
      </c>
      <c r="K8">
        <f t="shared" si="7"/>
        <v>1</v>
      </c>
      <c r="L8">
        <f t="shared" si="8"/>
        <v>1</v>
      </c>
      <c r="M8">
        <f t="shared" ref="M8" si="69">1-EXP(-10/10000*$C8)</f>
        <v>1</v>
      </c>
      <c r="N8">
        <f t="shared" ref="N8" si="70">1-EXP(-10*2/10000*$C8)</f>
        <v>1</v>
      </c>
      <c r="O8">
        <f t="shared" ref="O8" si="71">1-EXP(-10*4*($A8)^2/10000*$C8)</f>
        <v>1</v>
      </c>
      <c r="P8">
        <f t="shared" ref="P8" si="72">1-EXP(-15/10000*$C8)</f>
        <v>1</v>
      </c>
      <c r="Q8">
        <f t="shared" ref="Q8" si="73">1-EXP(-15*2/10000*$C8)</f>
        <v>1</v>
      </c>
      <c r="R8">
        <f t="shared" ref="R8" si="74">1-EXP(-15*4*($A8)^2/10000*$C8)</f>
        <v>1</v>
      </c>
      <c r="S8">
        <f t="shared" ref="S8" si="75">1-EXP(-20/10000*$C8)</f>
        <v>1</v>
      </c>
      <c r="T8">
        <f t="shared" ref="T8" si="76">1-EXP(-20*2/10000*$C8)</f>
        <v>1</v>
      </c>
      <c r="U8">
        <f t="shared" ref="U8" si="77">1-EXP(-20*4*($A8)^2/10000*$C8)</f>
        <v>1</v>
      </c>
      <c r="V8">
        <f t="shared" ref="V8" si="78">1-EXP(-25/10000*$C8)</f>
        <v>1</v>
      </c>
      <c r="W8">
        <f t="shared" ref="W8" si="79">1-EXP(-25*2/10000*$C8)</f>
        <v>1</v>
      </c>
      <c r="X8">
        <f t="shared" ref="X8" si="80">1-EXP(-25*4*($A8)^2/10000*$C8)</f>
        <v>1</v>
      </c>
    </row>
    <row r="9" spans="1:24" x14ac:dyDescent="0.45">
      <c r="A9">
        <v>5.1120000000000001</v>
      </c>
      <c r="B9">
        <v>0.32</v>
      </c>
      <c r="C9">
        <v>1297085.0668508857</v>
      </c>
      <c r="D9">
        <f t="shared" si="0"/>
        <v>1</v>
      </c>
      <c r="E9">
        <f t="shared" si="1"/>
        <v>1</v>
      </c>
      <c r="F9">
        <f t="shared" si="2"/>
        <v>1</v>
      </c>
      <c r="G9">
        <f t="shared" si="3"/>
        <v>1</v>
      </c>
      <c r="H9">
        <f t="shared" si="4"/>
        <v>1</v>
      </c>
      <c r="I9">
        <f t="shared" si="5"/>
        <v>1</v>
      </c>
      <c r="J9">
        <f t="shared" si="6"/>
        <v>1</v>
      </c>
      <c r="K9">
        <f t="shared" si="7"/>
        <v>1</v>
      </c>
      <c r="L9">
        <f t="shared" si="8"/>
        <v>1</v>
      </c>
      <c r="M9">
        <f t="shared" ref="M9" si="81">1-EXP(-10/10000*$C9)</f>
        <v>1</v>
      </c>
      <c r="N9">
        <f t="shared" ref="N9" si="82">1-EXP(-10*2/10000*$C9)</f>
        <v>1</v>
      </c>
      <c r="O9">
        <f t="shared" ref="O9" si="83">1-EXP(-10*4*($A9)^2/10000*$C9)</f>
        <v>1</v>
      </c>
      <c r="P9">
        <f t="shared" ref="P9" si="84">1-EXP(-15/10000*$C9)</f>
        <v>1</v>
      </c>
      <c r="Q9">
        <f t="shared" ref="Q9" si="85">1-EXP(-15*2/10000*$C9)</f>
        <v>1</v>
      </c>
      <c r="R9">
        <f t="shared" ref="R9" si="86">1-EXP(-15*4*($A9)^2/10000*$C9)</f>
        <v>1</v>
      </c>
      <c r="S9">
        <f t="shared" ref="S9" si="87">1-EXP(-20/10000*$C9)</f>
        <v>1</v>
      </c>
      <c r="T9">
        <f t="shared" ref="T9" si="88">1-EXP(-20*2/10000*$C9)</f>
        <v>1</v>
      </c>
      <c r="U9">
        <f t="shared" ref="U9" si="89">1-EXP(-20*4*($A9)^2/10000*$C9)</f>
        <v>1</v>
      </c>
      <c r="V9">
        <f t="shared" ref="V9" si="90">1-EXP(-25/10000*$C9)</f>
        <v>1</v>
      </c>
      <c r="W9">
        <f t="shared" ref="W9" si="91">1-EXP(-25*2/10000*$C9)</f>
        <v>1</v>
      </c>
      <c r="X9">
        <f t="shared" ref="X9" si="92">1-EXP(-25*4*($A9)^2/10000*$C9)</f>
        <v>1</v>
      </c>
    </row>
    <row r="10" spans="1:24" x14ac:dyDescent="0.45">
      <c r="A10">
        <v>5.1950000000000003</v>
      </c>
      <c r="B10">
        <v>0.33</v>
      </c>
      <c r="C10">
        <v>1180477.23953071</v>
      </c>
      <c r="D10">
        <f t="shared" si="0"/>
        <v>1</v>
      </c>
      <c r="E10">
        <f t="shared" si="1"/>
        <v>1</v>
      </c>
      <c r="F10">
        <f t="shared" si="2"/>
        <v>1</v>
      </c>
      <c r="G10">
        <f t="shared" si="3"/>
        <v>1</v>
      </c>
      <c r="H10">
        <f t="shared" si="4"/>
        <v>1</v>
      </c>
      <c r="I10">
        <f t="shared" si="5"/>
        <v>1</v>
      </c>
      <c r="J10">
        <f t="shared" si="6"/>
        <v>1</v>
      </c>
      <c r="K10">
        <f t="shared" si="7"/>
        <v>1</v>
      </c>
      <c r="L10">
        <f t="shared" si="8"/>
        <v>1</v>
      </c>
      <c r="M10">
        <f t="shared" ref="M10" si="93">1-EXP(-10/10000*$C10)</f>
        <v>1</v>
      </c>
      <c r="N10">
        <f t="shared" ref="N10" si="94">1-EXP(-10*2/10000*$C10)</f>
        <v>1</v>
      </c>
      <c r="O10">
        <f t="shared" ref="O10" si="95">1-EXP(-10*4*($A10)^2/10000*$C10)</f>
        <v>1</v>
      </c>
      <c r="P10">
        <f t="shared" ref="P10" si="96">1-EXP(-15/10000*$C10)</f>
        <v>1</v>
      </c>
      <c r="Q10">
        <f t="shared" ref="Q10" si="97">1-EXP(-15*2/10000*$C10)</f>
        <v>1</v>
      </c>
      <c r="R10">
        <f t="shared" ref="R10" si="98">1-EXP(-15*4*($A10)^2/10000*$C10)</f>
        <v>1</v>
      </c>
      <c r="S10">
        <f t="shared" ref="S10" si="99">1-EXP(-20/10000*$C10)</f>
        <v>1</v>
      </c>
      <c r="T10">
        <f t="shared" ref="T10" si="100">1-EXP(-20*2/10000*$C10)</f>
        <v>1</v>
      </c>
      <c r="U10">
        <f t="shared" ref="U10" si="101">1-EXP(-20*4*($A10)^2/10000*$C10)</f>
        <v>1</v>
      </c>
      <c r="V10">
        <f t="shared" ref="V10" si="102">1-EXP(-25/10000*$C10)</f>
        <v>1</v>
      </c>
      <c r="W10">
        <f t="shared" ref="W10" si="103">1-EXP(-25*2/10000*$C10)</f>
        <v>1</v>
      </c>
      <c r="X10">
        <f t="shared" ref="X10" si="104">1-EXP(-25*4*($A10)^2/10000*$C10)</f>
        <v>1</v>
      </c>
    </row>
    <row r="11" spans="1:24" x14ac:dyDescent="0.45">
      <c r="A11">
        <v>5.3010000000000002</v>
      </c>
      <c r="B11">
        <v>0.34</v>
      </c>
      <c r="C11">
        <v>1100296.6270278604</v>
      </c>
      <c r="D11">
        <f t="shared" si="0"/>
        <v>1</v>
      </c>
      <c r="E11">
        <f t="shared" si="1"/>
        <v>1</v>
      </c>
      <c r="F11">
        <f t="shared" si="2"/>
        <v>1</v>
      </c>
      <c r="G11">
        <f t="shared" si="3"/>
        <v>1</v>
      </c>
      <c r="H11">
        <f t="shared" si="4"/>
        <v>1</v>
      </c>
      <c r="I11">
        <f t="shared" si="5"/>
        <v>1</v>
      </c>
      <c r="J11">
        <f t="shared" si="6"/>
        <v>1</v>
      </c>
      <c r="K11">
        <f t="shared" si="7"/>
        <v>1</v>
      </c>
      <c r="L11">
        <f t="shared" si="8"/>
        <v>1</v>
      </c>
      <c r="M11">
        <f t="shared" ref="M11" si="105">1-EXP(-10/10000*$C11)</f>
        <v>1</v>
      </c>
      <c r="N11">
        <f t="shared" ref="N11" si="106">1-EXP(-10*2/10000*$C11)</f>
        <v>1</v>
      </c>
      <c r="O11">
        <f t="shared" ref="O11" si="107">1-EXP(-10*4*($A11)^2/10000*$C11)</f>
        <v>1</v>
      </c>
      <c r="P11">
        <f t="shared" ref="P11" si="108">1-EXP(-15/10000*$C11)</f>
        <v>1</v>
      </c>
      <c r="Q11">
        <f t="shared" ref="Q11" si="109">1-EXP(-15*2/10000*$C11)</f>
        <v>1</v>
      </c>
      <c r="R11">
        <f t="shared" ref="R11" si="110">1-EXP(-15*4*($A11)^2/10000*$C11)</f>
        <v>1</v>
      </c>
      <c r="S11">
        <f t="shared" ref="S11" si="111">1-EXP(-20/10000*$C11)</f>
        <v>1</v>
      </c>
      <c r="T11">
        <f t="shared" ref="T11" si="112">1-EXP(-20*2/10000*$C11)</f>
        <v>1</v>
      </c>
      <c r="U11">
        <f t="shared" ref="U11" si="113">1-EXP(-20*4*($A11)^2/10000*$C11)</f>
        <v>1</v>
      </c>
      <c r="V11">
        <f t="shared" ref="V11" si="114">1-EXP(-25/10000*$C11)</f>
        <v>1</v>
      </c>
      <c r="W11">
        <f t="shared" ref="W11" si="115">1-EXP(-25*2/10000*$C11)</f>
        <v>1</v>
      </c>
      <c r="X11">
        <f t="shared" ref="X11" si="116">1-EXP(-25*4*($A11)^2/10000*$C11)</f>
        <v>1</v>
      </c>
    </row>
    <row r="12" spans="1:24" x14ac:dyDescent="0.45">
      <c r="A12">
        <v>5.4939999999999998</v>
      </c>
      <c r="B12">
        <v>0.35</v>
      </c>
      <c r="C12">
        <v>1054857.0532853501</v>
      </c>
      <c r="D12">
        <f t="shared" si="0"/>
        <v>1</v>
      </c>
      <c r="E12">
        <f t="shared" si="1"/>
        <v>1</v>
      </c>
      <c r="F12">
        <f t="shared" si="2"/>
        <v>1</v>
      </c>
      <c r="G12">
        <f t="shared" si="3"/>
        <v>1</v>
      </c>
      <c r="H12">
        <f t="shared" si="4"/>
        <v>1</v>
      </c>
      <c r="I12">
        <f t="shared" si="5"/>
        <v>1</v>
      </c>
      <c r="J12">
        <f t="shared" si="6"/>
        <v>1</v>
      </c>
      <c r="K12">
        <f t="shared" si="7"/>
        <v>1</v>
      </c>
      <c r="L12">
        <f t="shared" si="8"/>
        <v>1</v>
      </c>
      <c r="M12">
        <f t="shared" ref="M12" si="117">1-EXP(-10/10000*$C12)</f>
        <v>1</v>
      </c>
      <c r="N12">
        <f t="shared" ref="N12" si="118">1-EXP(-10*2/10000*$C12)</f>
        <v>1</v>
      </c>
      <c r="O12">
        <f t="shared" ref="O12" si="119">1-EXP(-10*4*($A12)^2/10000*$C12)</f>
        <v>1</v>
      </c>
      <c r="P12">
        <f t="shared" ref="P12" si="120">1-EXP(-15/10000*$C12)</f>
        <v>1</v>
      </c>
      <c r="Q12">
        <f t="shared" ref="Q12" si="121">1-EXP(-15*2/10000*$C12)</f>
        <v>1</v>
      </c>
      <c r="R12">
        <f t="shared" ref="R12" si="122">1-EXP(-15*4*($A12)^2/10000*$C12)</f>
        <v>1</v>
      </c>
      <c r="S12">
        <f t="shared" ref="S12" si="123">1-EXP(-20/10000*$C12)</f>
        <v>1</v>
      </c>
      <c r="T12">
        <f t="shared" ref="T12" si="124">1-EXP(-20*2/10000*$C12)</f>
        <v>1</v>
      </c>
      <c r="U12">
        <f t="shared" ref="U12" si="125">1-EXP(-20*4*($A12)^2/10000*$C12)</f>
        <v>1</v>
      </c>
      <c r="V12">
        <f t="shared" ref="V12" si="126">1-EXP(-25/10000*$C12)</f>
        <v>1</v>
      </c>
      <c r="W12">
        <f t="shared" ref="W12" si="127">1-EXP(-25*2/10000*$C12)</f>
        <v>1</v>
      </c>
      <c r="X12">
        <f t="shared" ref="X12" si="128">1-EXP(-25*4*($A12)^2/10000*$C12)</f>
        <v>1</v>
      </c>
    </row>
    <row r="13" spans="1:24" x14ac:dyDescent="0.45">
      <c r="A13">
        <v>6.0259999999999998</v>
      </c>
      <c r="B13">
        <v>0.36</v>
      </c>
      <c r="C13">
        <v>1035329.3122830364</v>
      </c>
      <c r="D13">
        <f t="shared" si="0"/>
        <v>1</v>
      </c>
      <c r="E13">
        <f t="shared" si="1"/>
        <v>1</v>
      </c>
      <c r="F13">
        <f t="shared" si="2"/>
        <v>1</v>
      </c>
      <c r="G13">
        <f t="shared" si="3"/>
        <v>1</v>
      </c>
      <c r="H13">
        <f t="shared" si="4"/>
        <v>1</v>
      </c>
      <c r="I13">
        <f t="shared" si="5"/>
        <v>1</v>
      </c>
      <c r="J13">
        <f t="shared" si="6"/>
        <v>1</v>
      </c>
      <c r="K13">
        <f t="shared" si="7"/>
        <v>1</v>
      </c>
      <c r="L13">
        <f t="shared" si="8"/>
        <v>1</v>
      </c>
      <c r="M13">
        <f t="shared" ref="M13" si="129">1-EXP(-10/10000*$C13)</f>
        <v>1</v>
      </c>
      <c r="N13">
        <f t="shared" ref="N13" si="130">1-EXP(-10*2/10000*$C13)</f>
        <v>1</v>
      </c>
      <c r="O13">
        <f t="shared" ref="O13" si="131">1-EXP(-10*4*($A13)^2/10000*$C13)</f>
        <v>1</v>
      </c>
      <c r="P13">
        <f t="shared" ref="P13" si="132">1-EXP(-15/10000*$C13)</f>
        <v>1</v>
      </c>
      <c r="Q13">
        <f t="shared" ref="Q13" si="133">1-EXP(-15*2/10000*$C13)</f>
        <v>1</v>
      </c>
      <c r="R13">
        <f t="shared" ref="R13" si="134">1-EXP(-15*4*($A13)^2/10000*$C13)</f>
        <v>1</v>
      </c>
      <c r="S13">
        <f t="shared" ref="S13" si="135">1-EXP(-20/10000*$C13)</f>
        <v>1</v>
      </c>
      <c r="T13">
        <f t="shared" ref="T13" si="136">1-EXP(-20*2/10000*$C13)</f>
        <v>1</v>
      </c>
      <c r="U13">
        <f t="shared" ref="U13" si="137">1-EXP(-20*4*($A13)^2/10000*$C13)</f>
        <v>1</v>
      </c>
      <c r="V13">
        <f t="shared" ref="V13" si="138">1-EXP(-25/10000*$C13)</f>
        <v>1</v>
      </c>
      <c r="W13">
        <f t="shared" ref="W13" si="139">1-EXP(-25*2/10000*$C13)</f>
        <v>1</v>
      </c>
      <c r="X13">
        <f t="shared" ref="X13" si="140">1-EXP(-25*4*($A13)^2/10000*$C13)</f>
        <v>1</v>
      </c>
    </row>
    <row r="14" spans="1:24" x14ac:dyDescent="0.45">
      <c r="A14">
        <v>6.891</v>
      </c>
      <c r="B14">
        <v>0.37</v>
      </c>
      <c r="C14">
        <v>737340.28658848011</v>
      </c>
      <c r="D14">
        <f t="shared" si="0"/>
        <v>1</v>
      </c>
      <c r="E14">
        <f t="shared" si="1"/>
        <v>1</v>
      </c>
      <c r="F14">
        <f t="shared" si="2"/>
        <v>1</v>
      </c>
      <c r="G14">
        <f t="shared" si="3"/>
        <v>1</v>
      </c>
      <c r="H14">
        <f t="shared" si="4"/>
        <v>1</v>
      </c>
      <c r="I14">
        <f t="shared" si="5"/>
        <v>1</v>
      </c>
      <c r="J14">
        <f t="shared" si="6"/>
        <v>1</v>
      </c>
      <c r="K14">
        <f t="shared" si="7"/>
        <v>1</v>
      </c>
      <c r="L14">
        <f t="shared" si="8"/>
        <v>1</v>
      </c>
      <c r="M14">
        <f t="shared" ref="M14" si="141">1-EXP(-10/10000*$C14)</f>
        <v>1</v>
      </c>
      <c r="N14">
        <f t="shared" ref="N14" si="142">1-EXP(-10*2/10000*$C14)</f>
        <v>1</v>
      </c>
      <c r="O14">
        <f t="shared" ref="O14" si="143">1-EXP(-10*4*($A14)^2/10000*$C14)</f>
        <v>1</v>
      </c>
      <c r="P14">
        <f t="shared" ref="P14" si="144">1-EXP(-15/10000*$C14)</f>
        <v>1</v>
      </c>
      <c r="Q14">
        <f t="shared" ref="Q14" si="145">1-EXP(-15*2/10000*$C14)</f>
        <v>1</v>
      </c>
      <c r="R14">
        <f t="shared" ref="R14" si="146">1-EXP(-15*4*($A14)^2/10000*$C14)</f>
        <v>1</v>
      </c>
      <c r="S14">
        <f t="shared" ref="S14" si="147">1-EXP(-20/10000*$C14)</f>
        <v>1</v>
      </c>
      <c r="T14">
        <f t="shared" ref="T14" si="148">1-EXP(-20*2/10000*$C14)</f>
        <v>1</v>
      </c>
      <c r="U14">
        <f t="shared" ref="U14" si="149">1-EXP(-20*4*($A14)^2/10000*$C14)</f>
        <v>1</v>
      </c>
      <c r="V14">
        <f t="shared" ref="V14" si="150">1-EXP(-25/10000*$C14)</f>
        <v>1</v>
      </c>
      <c r="W14">
        <f t="shared" ref="W14" si="151">1-EXP(-25*2/10000*$C14)</f>
        <v>1</v>
      </c>
      <c r="X14">
        <f t="shared" ref="X14" si="152">1-EXP(-25*4*($A14)^2/10000*$C14)</f>
        <v>1</v>
      </c>
    </row>
    <row r="15" spans="1:24" x14ac:dyDescent="0.45">
      <c r="A15">
        <v>6.6159999999999997</v>
      </c>
      <c r="B15">
        <v>0.38</v>
      </c>
      <c r="C15">
        <v>312836.48950483621</v>
      </c>
      <c r="D15">
        <f t="shared" si="0"/>
        <v>0.99999999999997413</v>
      </c>
      <c r="E15">
        <f t="shared" si="1"/>
        <v>1</v>
      </c>
      <c r="F15">
        <f t="shared" si="2"/>
        <v>1</v>
      </c>
      <c r="G15">
        <f t="shared" si="3"/>
        <v>1</v>
      </c>
      <c r="H15">
        <f t="shared" si="4"/>
        <v>1</v>
      </c>
      <c r="I15">
        <f t="shared" si="5"/>
        <v>1</v>
      </c>
      <c r="J15">
        <f t="shared" si="6"/>
        <v>1</v>
      </c>
      <c r="K15">
        <f t="shared" si="7"/>
        <v>1</v>
      </c>
      <c r="L15">
        <f t="shared" si="8"/>
        <v>1</v>
      </c>
      <c r="M15">
        <f t="shared" ref="M15" si="153">1-EXP(-10/10000*$C15)</f>
        <v>1</v>
      </c>
      <c r="N15">
        <f t="shared" ref="N15" si="154">1-EXP(-10*2/10000*$C15)</f>
        <v>1</v>
      </c>
      <c r="O15">
        <f t="shared" ref="O15" si="155">1-EXP(-10*4*($A15)^2/10000*$C15)</f>
        <v>1</v>
      </c>
      <c r="P15">
        <f t="shared" ref="P15" si="156">1-EXP(-15/10000*$C15)</f>
        <v>1</v>
      </c>
      <c r="Q15">
        <f t="shared" ref="Q15" si="157">1-EXP(-15*2/10000*$C15)</f>
        <v>1</v>
      </c>
      <c r="R15">
        <f t="shared" ref="R15" si="158">1-EXP(-15*4*($A15)^2/10000*$C15)</f>
        <v>1</v>
      </c>
      <c r="S15">
        <f t="shared" ref="S15" si="159">1-EXP(-20/10000*$C15)</f>
        <v>1</v>
      </c>
      <c r="T15">
        <f t="shared" ref="T15" si="160">1-EXP(-20*2/10000*$C15)</f>
        <v>1</v>
      </c>
      <c r="U15">
        <f t="shared" ref="U15" si="161">1-EXP(-20*4*($A15)^2/10000*$C15)</f>
        <v>1</v>
      </c>
      <c r="V15">
        <f t="shared" ref="V15" si="162">1-EXP(-25/10000*$C15)</f>
        <v>1</v>
      </c>
      <c r="W15">
        <f t="shared" ref="W15" si="163">1-EXP(-25*2/10000*$C15)</f>
        <v>1</v>
      </c>
      <c r="X15">
        <f t="shared" ref="X15" si="164">1-EXP(-25*4*($A15)^2/10000*$C15)</f>
        <v>1</v>
      </c>
    </row>
    <row r="16" spans="1:24" x14ac:dyDescent="0.45">
      <c r="A16">
        <v>6.0389999999999997</v>
      </c>
      <c r="B16">
        <v>0.39</v>
      </c>
      <c r="C16">
        <v>143385.51085614954</v>
      </c>
      <c r="D16">
        <f t="shared" si="0"/>
        <v>0.99999940728436287</v>
      </c>
      <c r="E16">
        <f t="shared" si="1"/>
        <v>0.99999999999964873</v>
      </c>
      <c r="F16">
        <f t="shared" si="2"/>
        <v>1</v>
      </c>
      <c r="G16">
        <f t="shared" si="3"/>
        <v>1</v>
      </c>
      <c r="H16">
        <f t="shared" si="4"/>
        <v>1</v>
      </c>
      <c r="I16">
        <f t="shared" si="5"/>
        <v>1</v>
      </c>
      <c r="J16">
        <f t="shared" si="6"/>
        <v>1</v>
      </c>
      <c r="K16">
        <f t="shared" si="7"/>
        <v>1</v>
      </c>
      <c r="L16">
        <f t="shared" si="8"/>
        <v>1</v>
      </c>
      <c r="M16">
        <f t="shared" ref="M16" si="165">1-EXP(-10/10000*$C16)</f>
        <v>1</v>
      </c>
      <c r="N16">
        <f t="shared" ref="N16" si="166">1-EXP(-10*2/10000*$C16)</f>
        <v>1</v>
      </c>
      <c r="O16">
        <f t="shared" ref="O16" si="167">1-EXP(-10*4*($A16)^2/10000*$C16)</f>
        <v>1</v>
      </c>
      <c r="P16">
        <f t="shared" ref="P16" si="168">1-EXP(-15/10000*$C16)</f>
        <v>1</v>
      </c>
      <c r="Q16">
        <f t="shared" ref="Q16" si="169">1-EXP(-15*2/10000*$C16)</f>
        <v>1</v>
      </c>
      <c r="R16">
        <f t="shared" ref="R16" si="170">1-EXP(-15*4*($A16)^2/10000*$C16)</f>
        <v>1</v>
      </c>
      <c r="S16">
        <f t="shared" ref="S16" si="171">1-EXP(-20/10000*$C16)</f>
        <v>1</v>
      </c>
      <c r="T16">
        <f t="shared" ref="T16" si="172">1-EXP(-20*2/10000*$C16)</f>
        <v>1</v>
      </c>
      <c r="U16">
        <f t="shared" ref="U16" si="173">1-EXP(-20*4*($A16)^2/10000*$C16)</f>
        <v>1</v>
      </c>
      <c r="V16">
        <f t="shared" ref="V16" si="174">1-EXP(-25/10000*$C16)</f>
        <v>1</v>
      </c>
      <c r="W16">
        <f t="shared" ref="W16" si="175">1-EXP(-25*2/10000*$C16)</f>
        <v>1</v>
      </c>
      <c r="X16">
        <f t="shared" ref="X16" si="176">1-EXP(-25*4*($A16)^2/10000*$C16)</f>
        <v>1</v>
      </c>
    </row>
    <row r="17" spans="1:24" x14ac:dyDescent="0.45">
      <c r="A17">
        <v>5.6130000000000004</v>
      </c>
      <c r="B17">
        <v>0.4</v>
      </c>
      <c r="C17">
        <v>92991.142546257863</v>
      </c>
      <c r="D17">
        <f t="shared" si="0"/>
        <v>0.99990849475405785</v>
      </c>
      <c r="E17">
        <f t="shared" si="1"/>
        <v>0.99999999162678999</v>
      </c>
      <c r="F17">
        <f t="shared" si="2"/>
        <v>1</v>
      </c>
      <c r="G17">
        <f t="shared" si="3"/>
        <v>1</v>
      </c>
      <c r="H17">
        <f t="shared" si="4"/>
        <v>1</v>
      </c>
      <c r="I17">
        <f t="shared" si="5"/>
        <v>1</v>
      </c>
      <c r="J17">
        <f t="shared" si="6"/>
        <v>1</v>
      </c>
      <c r="K17">
        <f t="shared" si="7"/>
        <v>1</v>
      </c>
      <c r="L17">
        <f t="shared" si="8"/>
        <v>1</v>
      </c>
      <c r="M17">
        <f t="shared" ref="M17" si="177">1-EXP(-10/10000*$C17)</f>
        <v>1</v>
      </c>
      <c r="N17">
        <f t="shared" ref="N17" si="178">1-EXP(-10*2/10000*$C17)</f>
        <v>1</v>
      </c>
      <c r="O17">
        <f t="shared" ref="O17" si="179">1-EXP(-10*4*($A17)^2/10000*$C17)</f>
        <v>1</v>
      </c>
      <c r="P17">
        <f t="shared" ref="P17" si="180">1-EXP(-15/10000*$C17)</f>
        <v>1</v>
      </c>
      <c r="Q17">
        <f t="shared" ref="Q17" si="181">1-EXP(-15*2/10000*$C17)</f>
        <v>1</v>
      </c>
      <c r="R17">
        <f t="shared" ref="R17" si="182">1-EXP(-15*4*($A17)^2/10000*$C17)</f>
        <v>1</v>
      </c>
      <c r="S17">
        <f t="shared" ref="S17" si="183">1-EXP(-20/10000*$C17)</f>
        <v>1</v>
      </c>
      <c r="T17">
        <f t="shared" ref="T17" si="184">1-EXP(-20*2/10000*$C17)</f>
        <v>1</v>
      </c>
      <c r="U17">
        <f t="shared" ref="U17" si="185">1-EXP(-20*4*($A17)^2/10000*$C17)</f>
        <v>1</v>
      </c>
      <c r="V17">
        <f t="shared" ref="V17" si="186">1-EXP(-25/10000*$C17)</f>
        <v>1</v>
      </c>
      <c r="W17">
        <f t="shared" ref="W17" si="187">1-EXP(-25*2/10000*$C17)</f>
        <v>1</v>
      </c>
      <c r="X17">
        <f t="shared" ref="X17" si="188">1-EXP(-25*4*($A17)^2/10000*$C17)</f>
        <v>1</v>
      </c>
    </row>
    <row r="18" spans="1:24" x14ac:dyDescent="0.45">
      <c r="A18">
        <v>5.33</v>
      </c>
      <c r="B18">
        <v>0.41</v>
      </c>
      <c r="C18">
        <v>69574.783645354444</v>
      </c>
      <c r="D18">
        <f t="shared" si="0"/>
        <v>0.99904850712985527</v>
      </c>
      <c r="E18">
        <f t="shared" si="1"/>
        <v>0.99999909466131809</v>
      </c>
      <c r="F18">
        <f t="shared" si="2"/>
        <v>1</v>
      </c>
      <c r="G18">
        <f t="shared" si="3"/>
        <v>0.99999999999999922</v>
      </c>
      <c r="H18">
        <f t="shared" si="4"/>
        <v>1</v>
      </c>
      <c r="I18">
        <f t="shared" si="5"/>
        <v>1</v>
      </c>
      <c r="J18">
        <f t="shared" si="6"/>
        <v>1</v>
      </c>
      <c r="K18">
        <f t="shared" si="7"/>
        <v>1</v>
      </c>
      <c r="L18">
        <f t="shared" si="8"/>
        <v>1</v>
      </c>
      <c r="M18">
        <f t="shared" ref="M18" si="189">1-EXP(-10/10000*$C18)</f>
        <v>1</v>
      </c>
      <c r="N18">
        <f t="shared" ref="N18" si="190">1-EXP(-10*2/10000*$C18)</f>
        <v>1</v>
      </c>
      <c r="O18">
        <f t="shared" ref="O18" si="191">1-EXP(-10*4*($A18)^2/10000*$C18)</f>
        <v>1</v>
      </c>
      <c r="P18">
        <f t="shared" ref="P18" si="192">1-EXP(-15/10000*$C18)</f>
        <v>1</v>
      </c>
      <c r="Q18">
        <f t="shared" ref="Q18" si="193">1-EXP(-15*2/10000*$C18)</f>
        <v>1</v>
      </c>
      <c r="R18">
        <f t="shared" ref="R18" si="194">1-EXP(-15*4*($A18)^2/10000*$C18)</f>
        <v>1</v>
      </c>
      <c r="S18">
        <f t="shared" ref="S18" si="195">1-EXP(-20/10000*$C18)</f>
        <v>1</v>
      </c>
      <c r="T18">
        <f t="shared" ref="T18" si="196">1-EXP(-20*2/10000*$C18)</f>
        <v>1</v>
      </c>
      <c r="U18">
        <f t="shared" ref="U18" si="197">1-EXP(-20*4*($A18)^2/10000*$C18)</f>
        <v>1</v>
      </c>
      <c r="V18">
        <f t="shared" ref="V18" si="198">1-EXP(-25/10000*$C18)</f>
        <v>1</v>
      </c>
      <c r="W18">
        <f t="shared" ref="W18" si="199">1-EXP(-25*2/10000*$C18)</f>
        <v>1</v>
      </c>
      <c r="X18">
        <f t="shared" ref="X18" si="200">1-EXP(-25*4*($A18)^2/10000*$C18)</f>
        <v>1</v>
      </c>
    </row>
    <row r="19" spans="1:24" x14ac:dyDescent="0.45">
      <c r="A19">
        <v>5.1189999999999998</v>
      </c>
      <c r="B19">
        <v>0.42</v>
      </c>
      <c r="C19">
        <v>52659.076860171765</v>
      </c>
      <c r="D19">
        <f t="shared" si="0"/>
        <v>0.9948352970285772</v>
      </c>
      <c r="E19">
        <f t="shared" si="1"/>
        <v>0.99997332584321696</v>
      </c>
      <c r="F19">
        <f t="shared" si="2"/>
        <v>1</v>
      </c>
      <c r="G19">
        <f t="shared" si="3"/>
        <v>0.99999999999632527</v>
      </c>
      <c r="H19">
        <f t="shared" si="4"/>
        <v>1</v>
      </c>
      <c r="I19">
        <f t="shared" si="5"/>
        <v>1</v>
      </c>
      <c r="J19">
        <f t="shared" si="6"/>
        <v>1</v>
      </c>
      <c r="K19">
        <f t="shared" si="7"/>
        <v>1</v>
      </c>
      <c r="L19">
        <f t="shared" si="8"/>
        <v>1</v>
      </c>
      <c r="M19">
        <f t="shared" ref="M19" si="201">1-EXP(-10/10000*$C19)</f>
        <v>1</v>
      </c>
      <c r="N19">
        <f t="shared" ref="N19" si="202">1-EXP(-10*2/10000*$C19)</f>
        <v>1</v>
      </c>
      <c r="O19">
        <f t="shared" ref="O19" si="203">1-EXP(-10*4*($A19)^2/10000*$C19)</f>
        <v>1</v>
      </c>
      <c r="P19">
        <f t="shared" ref="P19" si="204">1-EXP(-15/10000*$C19)</f>
        <v>1</v>
      </c>
      <c r="Q19">
        <f t="shared" ref="Q19" si="205">1-EXP(-15*2/10000*$C19)</f>
        <v>1</v>
      </c>
      <c r="R19">
        <f t="shared" ref="R19" si="206">1-EXP(-15*4*($A19)^2/10000*$C19)</f>
        <v>1</v>
      </c>
      <c r="S19">
        <f t="shared" ref="S19" si="207">1-EXP(-20/10000*$C19)</f>
        <v>1</v>
      </c>
      <c r="T19">
        <f t="shared" ref="T19" si="208">1-EXP(-20*2/10000*$C19)</f>
        <v>1</v>
      </c>
      <c r="U19">
        <f t="shared" ref="U19" si="209">1-EXP(-20*4*($A19)^2/10000*$C19)</f>
        <v>1</v>
      </c>
      <c r="V19">
        <f t="shared" ref="V19" si="210">1-EXP(-25/10000*$C19)</f>
        <v>1</v>
      </c>
      <c r="W19">
        <f t="shared" ref="W19" si="211">1-EXP(-25*2/10000*$C19)</f>
        <v>1</v>
      </c>
      <c r="X19">
        <f t="shared" ref="X19" si="212">1-EXP(-25*4*($A19)^2/10000*$C19)</f>
        <v>1</v>
      </c>
    </row>
    <row r="20" spans="1:24" x14ac:dyDescent="0.45">
      <c r="A20">
        <v>4.9489999999999998</v>
      </c>
      <c r="B20">
        <v>0.43</v>
      </c>
      <c r="C20">
        <v>40329.282436780602</v>
      </c>
      <c r="D20">
        <f t="shared" si="0"/>
        <v>0.98227764148600305</v>
      </c>
      <c r="E20">
        <f t="shared" si="1"/>
        <v>0.99968591800870132</v>
      </c>
      <c r="F20">
        <f t="shared" si="2"/>
        <v>1</v>
      </c>
      <c r="G20">
        <f t="shared" si="3"/>
        <v>0.99999999825173369</v>
      </c>
      <c r="H20">
        <f t="shared" si="4"/>
        <v>1</v>
      </c>
      <c r="I20">
        <f t="shared" si="5"/>
        <v>1</v>
      </c>
      <c r="J20">
        <f t="shared" si="6"/>
        <v>0.99999999999992695</v>
      </c>
      <c r="K20">
        <f t="shared" si="7"/>
        <v>1</v>
      </c>
      <c r="L20">
        <f t="shared" si="8"/>
        <v>1</v>
      </c>
      <c r="M20">
        <f t="shared" ref="M20" si="213">1-EXP(-10/10000*$C20)</f>
        <v>1</v>
      </c>
      <c r="N20">
        <f t="shared" ref="N20" si="214">1-EXP(-10*2/10000*$C20)</f>
        <v>1</v>
      </c>
      <c r="O20">
        <f t="shared" ref="O20" si="215">1-EXP(-10*4*($A20)^2/10000*$C20)</f>
        <v>1</v>
      </c>
      <c r="P20">
        <f t="shared" ref="P20" si="216">1-EXP(-15/10000*$C20)</f>
        <v>1</v>
      </c>
      <c r="Q20">
        <f t="shared" ref="Q20" si="217">1-EXP(-15*2/10000*$C20)</f>
        <v>1</v>
      </c>
      <c r="R20">
        <f t="shared" ref="R20" si="218">1-EXP(-15*4*($A20)^2/10000*$C20)</f>
        <v>1</v>
      </c>
      <c r="S20">
        <f t="shared" ref="S20" si="219">1-EXP(-20/10000*$C20)</f>
        <v>1</v>
      </c>
      <c r="T20">
        <f t="shared" ref="T20" si="220">1-EXP(-20*2/10000*$C20)</f>
        <v>1</v>
      </c>
      <c r="U20">
        <f t="shared" ref="U20" si="221">1-EXP(-20*4*($A20)^2/10000*$C20)</f>
        <v>1</v>
      </c>
      <c r="V20">
        <f t="shared" ref="V20" si="222">1-EXP(-25/10000*$C20)</f>
        <v>1</v>
      </c>
      <c r="W20">
        <f t="shared" ref="W20" si="223">1-EXP(-25*2/10000*$C20)</f>
        <v>1</v>
      </c>
      <c r="X20">
        <f t="shared" ref="X20" si="224">1-EXP(-25*4*($A20)^2/10000*$C20)</f>
        <v>1</v>
      </c>
    </row>
    <row r="21" spans="1:24" x14ac:dyDescent="0.45">
      <c r="A21">
        <v>4.8120000000000003</v>
      </c>
      <c r="B21">
        <v>0.44</v>
      </c>
      <c r="C21">
        <v>30559.128539464353</v>
      </c>
      <c r="D21">
        <f t="shared" si="0"/>
        <v>0.95292027576353044</v>
      </c>
      <c r="E21">
        <f t="shared" si="1"/>
        <v>0.99778349956581802</v>
      </c>
      <c r="F21">
        <f t="shared" si="2"/>
        <v>1</v>
      </c>
      <c r="G21">
        <f t="shared" si="3"/>
        <v>0.9999997687032387</v>
      </c>
      <c r="H21">
        <f t="shared" si="4"/>
        <v>0.99999999999994649</v>
      </c>
      <c r="I21">
        <f t="shared" si="5"/>
        <v>1</v>
      </c>
      <c r="J21">
        <f t="shared" si="6"/>
        <v>0.99999999988876176</v>
      </c>
      <c r="K21">
        <f t="shared" si="7"/>
        <v>1</v>
      </c>
      <c r="L21">
        <f t="shared" si="8"/>
        <v>1</v>
      </c>
      <c r="M21">
        <f t="shared" ref="M21" si="225">1-EXP(-10/10000*$C21)</f>
        <v>0.99999999999994649</v>
      </c>
      <c r="N21">
        <f t="shared" ref="N21" si="226">1-EXP(-10*2/10000*$C21)</f>
        <v>1</v>
      </c>
      <c r="O21">
        <f t="shared" ref="O21" si="227">1-EXP(-10*4*($A21)^2/10000*$C21)</f>
        <v>1</v>
      </c>
      <c r="P21">
        <f t="shared" ref="P21" si="228">1-EXP(-15/10000*$C21)</f>
        <v>1</v>
      </c>
      <c r="Q21">
        <f t="shared" ref="Q21" si="229">1-EXP(-15*2/10000*$C21)</f>
        <v>1</v>
      </c>
      <c r="R21">
        <f t="shared" ref="R21" si="230">1-EXP(-15*4*($A21)^2/10000*$C21)</f>
        <v>1</v>
      </c>
      <c r="S21">
        <f t="shared" ref="S21" si="231">1-EXP(-20/10000*$C21)</f>
        <v>1</v>
      </c>
      <c r="T21">
        <f t="shared" ref="T21" si="232">1-EXP(-20*2/10000*$C21)</f>
        <v>1</v>
      </c>
      <c r="U21">
        <f t="shared" ref="U21" si="233">1-EXP(-20*4*($A21)^2/10000*$C21)</f>
        <v>1</v>
      </c>
      <c r="V21">
        <f t="shared" ref="V21" si="234">1-EXP(-25/10000*$C21)</f>
        <v>1</v>
      </c>
      <c r="W21">
        <f t="shared" ref="W21" si="235">1-EXP(-25*2/10000*$C21)</f>
        <v>1</v>
      </c>
      <c r="X21">
        <f t="shared" ref="X21" si="236">1-EXP(-25*4*($A21)^2/10000*$C21)</f>
        <v>1</v>
      </c>
    </row>
    <row r="22" spans="1:24" x14ac:dyDescent="0.45">
      <c r="A22">
        <v>4.6909999999999998</v>
      </c>
      <c r="B22">
        <v>0.45</v>
      </c>
      <c r="C22">
        <v>24100.064816898343</v>
      </c>
      <c r="D22">
        <f t="shared" si="0"/>
        <v>0.91018528758074746</v>
      </c>
      <c r="E22">
        <f t="shared" si="1"/>
        <v>0.99193331743304691</v>
      </c>
      <c r="F22">
        <f t="shared" si="2"/>
        <v>1</v>
      </c>
      <c r="G22">
        <f t="shared" si="3"/>
        <v>0.9999941556338291</v>
      </c>
      <c r="H22">
        <f t="shared" si="4"/>
        <v>0.99999999996584343</v>
      </c>
      <c r="I22">
        <f t="shared" si="5"/>
        <v>1</v>
      </c>
      <c r="J22">
        <f t="shared" si="6"/>
        <v>0.99999998587117234</v>
      </c>
      <c r="K22">
        <f t="shared" si="7"/>
        <v>0.99999999999999978</v>
      </c>
      <c r="L22">
        <f t="shared" si="8"/>
        <v>1</v>
      </c>
      <c r="M22">
        <f t="shared" ref="M22" si="237">1-EXP(-10/10000*$C22)</f>
        <v>0.99999999996584343</v>
      </c>
      <c r="N22">
        <f t="shared" ref="N22" si="238">1-EXP(-10*2/10000*$C22)</f>
        <v>1</v>
      </c>
      <c r="O22">
        <f t="shared" ref="O22" si="239">1-EXP(-10*4*($A22)^2/10000*$C22)</f>
        <v>1</v>
      </c>
      <c r="P22">
        <f t="shared" ref="P22" si="240">1-EXP(-15/10000*$C22)</f>
        <v>0.99999999999999978</v>
      </c>
      <c r="Q22">
        <f t="shared" ref="Q22" si="241">1-EXP(-15*2/10000*$C22)</f>
        <v>1</v>
      </c>
      <c r="R22">
        <f t="shared" ref="R22" si="242">1-EXP(-15*4*($A22)^2/10000*$C22)</f>
        <v>1</v>
      </c>
      <c r="S22">
        <f t="shared" ref="S22" si="243">1-EXP(-20/10000*$C22)</f>
        <v>1</v>
      </c>
      <c r="T22">
        <f t="shared" ref="T22" si="244">1-EXP(-20*2/10000*$C22)</f>
        <v>1</v>
      </c>
      <c r="U22">
        <f t="shared" ref="U22" si="245">1-EXP(-20*4*($A22)^2/10000*$C22)</f>
        <v>1</v>
      </c>
      <c r="V22">
        <f t="shared" ref="V22" si="246">1-EXP(-25/10000*$C22)</f>
        <v>1</v>
      </c>
      <c r="W22">
        <f t="shared" ref="W22" si="247">1-EXP(-25*2/10000*$C22)</f>
        <v>1</v>
      </c>
      <c r="X22">
        <f t="shared" ref="X22" si="248">1-EXP(-25*4*($A22)^2/10000*$C22)</f>
        <v>1</v>
      </c>
    </row>
    <row r="23" spans="1:24" x14ac:dyDescent="0.45">
      <c r="A23">
        <v>4.5869999999999997</v>
      </c>
      <c r="B23">
        <v>0.46</v>
      </c>
      <c r="C23">
        <v>19500.002191816784</v>
      </c>
      <c r="D23">
        <f t="shared" si="0"/>
        <v>0.85772595959735287</v>
      </c>
      <c r="E23">
        <f t="shared" si="1"/>
        <v>0.97975809742750597</v>
      </c>
      <c r="F23">
        <f t="shared" si="2"/>
        <v>1</v>
      </c>
      <c r="G23">
        <f t="shared" si="3"/>
        <v>0.9999417054001547</v>
      </c>
      <c r="H23">
        <f t="shared" si="4"/>
        <v>0.99999999660173966</v>
      </c>
      <c r="I23">
        <f t="shared" si="5"/>
        <v>1</v>
      </c>
      <c r="J23">
        <f t="shared" si="6"/>
        <v>0.99999955491548165</v>
      </c>
      <c r="K23">
        <f t="shared" si="7"/>
        <v>0.99999999999980194</v>
      </c>
      <c r="L23">
        <f t="shared" si="8"/>
        <v>1</v>
      </c>
      <c r="M23">
        <f t="shared" ref="M23" si="249">1-EXP(-10/10000*$C23)</f>
        <v>0.99999999660173966</v>
      </c>
      <c r="N23">
        <f t="shared" ref="N23" si="250">1-EXP(-10*2/10000*$C23)</f>
        <v>1</v>
      </c>
      <c r="O23">
        <f t="shared" ref="O23" si="251">1-EXP(-10*4*($A23)^2/10000*$C23)</f>
        <v>1</v>
      </c>
      <c r="P23">
        <f t="shared" ref="P23" si="252">1-EXP(-15/10000*$C23)</f>
        <v>0.99999999999980194</v>
      </c>
      <c r="Q23">
        <f t="shared" ref="Q23" si="253">1-EXP(-15*2/10000*$C23)</f>
        <v>1</v>
      </c>
      <c r="R23">
        <f t="shared" ref="R23" si="254">1-EXP(-15*4*($A23)^2/10000*$C23)</f>
        <v>1</v>
      </c>
      <c r="S23">
        <f t="shared" ref="S23" si="255">1-EXP(-20/10000*$C23)</f>
        <v>1</v>
      </c>
      <c r="T23">
        <f t="shared" ref="T23" si="256">1-EXP(-20*2/10000*$C23)</f>
        <v>1</v>
      </c>
      <c r="U23">
        <f t="shared" ref="U23" si="257">1-EXP(-20*4*($A23)^2/10000*$C23)</f>
        <v>1</v>
      </c>
      <c r="V23">
        <f t="shared" ref="V23" si="258">1-EXP(-25/10000*$C23)</f>
        <v>1</v>
      </c>
      <c r="W23">
        <f t="shared" ref="W23" si="259">1-EXP(-25*2/10000*$C23)</f>
        <v>1</v>
      </c>
      <c r="X23">
        <f t="shared" ref="X23" si="260">1-EXP(-25*4*($A23)^2/10000*$C23)</f>
        <v>1</v>
      </c>
    </row>
    <row r="24" spans="1:24" x14ac:dyDescent="0.45">
      <c r="A24">
        <v>4.4969999999999999</v>
      </c>
      <c r="B24">
        <v>0.47</v>
      </c>
      <c r="C24">
        <v>16599.908211980928</v>
      </c>
      <c r="D24">
        <f t="shared" si="0"/>
        <v>0.80985927464243668</v>
      </c>
      <c r="E24">
        <f t="shared" si="1"/>
        <v>0.9638465045604997</v>
      </c>
      <c r="F24">
        <f t="shared" si="2"/>
        <v>1</v>
      </c>
      <c r="G24">
        <f t="shared" si="3"/>
        <v>0.9997514717671967</v>
      </c>
      <c r="H24">
        <f t="shared" si="4"/>
        <v>0.99999993823371747</v>
      </c>
      <c r="I24">
        <f t="shared" si="5"/>
        <v>1</v>
      </c>
      <c r="J24">
        <f t="shared" si="6"/>
        <v>0.99999608200752466</v>
      </c>
      <c r="K24">
        <f t="shared" si="7"/>
        <v>0.99999999998464939</v>
      </c>
      <c r="L24">
        <f t="shared" si="8"/>
        <v>1</v>
      </c>
      <c r="M24">
        <f t="shared" ref="M24" si="261">1-EXP(-10/10000*$C24)</f>
        <v>0.99999993823371747</v>
      </c>
      <c r="N24">
        <f t="shared" ref="N24" si="262">1-EXP(-10*2/10000*$C24)</f>
        <v>0.99999999999999623</v>
      </c>
      <c r="O24">
        <f t="shared" ref="O24" si="263">1-EXP(-10*4*($A24)^2/10000*$C24)</f>
        <v>1</v>
      </c>
      <c r="P24">
        <f t="shared" ref="P24" si="264">1-EXP(-15/10000*$C24)</f>
        <v>0.99999999998464939</v>
      </c>
      <c r="Q24">
        <f t="shared" ref="Q24" si="265">1-EXP(-15*2/10000*$C24)</f>
        <v>1</v>
      </c>
      <c r="R24">
        <f t="shared" ref="R24" si="266">1-EXP(-15*4*($A24)^2/10000*$C24)</f>
        <v>1</v>
      </c>
      <c r="S24">
        <f t="shared" ref="S24" si="267">1-EXP(-20/10000*$C24)</f>
        <v>0.99999999999999623</v>
      </c>
      <c r="T24">
        <f t="shared" ref="T24" si="268">1-EXP(-20*2/10000*$C24)</f>
        <v>1</v>
      </c>
      <c r="U24">
        <f t="shared" ref="U24" si="269">1-EXP(-20*4*($A24)^2/10000*$C24)</f>
        <v>1</v>
      </c>
      <c r="V24">
        <f t="shared" ref="V24" si="270">1-EXP(-25/10000*$C24)</f>
        <v>1</v>
      </c>
      <c r="W24">
        <f t="shared" ref="W24" si="271">1-EXP(-25*2/10000*$C24)</f>
        <v>1</v>
      </c>
      <c r="X24">
        <f t="shared" ref="X24" si="272">1-EXP(-25*4*($A24)^2/10000*$C24)</f>
        <v>1</v>
      </c>
    </row>
    <row r="25" spans="1:24" x14ac:dyDescent="0.45">
      <c r="A25">
        <v>4.4189999999999996</v>
      </c>
      <c r="B25">
        <v>0.48</v>
      </c>
      <c r="C25">
        <v>14400.013526504415</v>
      </c>
      <c r="D25">
        <f t="shared" si="0"/>
        <v>0.7630725617980989</v>
      </c>
      <c r="E25">
        <f t="shared" si="1"/>
        <v>0.94386538902708428</v>
      </c>
      <c r="F25">
        <f t="shared" si="2"/>
        <v>1</v>
      </c>
      <c r="G25">
        <f t="shared" si="3"/>
        <v>0.99925341924095434</v>
      </c>
      <c r="H25">
        <f t="shared" si="4"/>
        <v>0.99999944261717022</v>
      </c>
      <c r="I25">
        <f t="shared" si="5"/>
        <v>1</v>
      </c>
      <c r="J25">
        <f t="shared" si="6"/>
        <v>0.99997960070353831</v>
      </c>
      <c r="K25">
        <f t="shared" si="7"/>
        <v>0.99999999958386865</v>
      </c>
      <c r="L25">
        <f t="shared" si="8"/>
        <v>1</v>
      </c>
      <c r="M25">
        <f t="shared" ref="M25" si="273">1-EXP(-10/10000*$C25)</f>
        <v>0.99999944261717022</v>
      </c>
      <c r="N25">
        <f t="shared" ref="N25" si="274">1-EXP(-10*2/10000*$C25)</f>
        <v>0.99999999999968936</v>
      </c>
      <c r="O25">
        <f t="shared" ref="O25" si="275">1-EXP(-10*4*($A25)^2/10000*$C25)</f>
        <v>1</v>
      </c>
      <c r="P25">
        <f t="shared" ref="P25" si="276">1-EXP(-15/10000*$C25)</f>
        <v>0.99999999958386865</v>
      </c>
      <c r="Q25">
        <f t="shared" ref="Q25" si="277">1-EXP(-15*2/10000*$C25)</f>
        <v>1</v>
      </c>
      <c r="R25">
        <f t="shared" ref="R25" si="278">1-EXP(-15*4*($A25)^2/10000*$C25)</f>
        <v>1</v>
      </c>
      <c r="S25">
        <f t="shared" ref="S25" si="279">1-EXP(-20/10000*$C25)</f>
        <v>0.99999999999968936</v>
      </c>
      <c r="T25">
        <f t="shared" ref="T25" si="280">1-EXP(-20*2/10000*$C25)</f>
        <v>1</v>
      </c>
      <c r="U25">
        <f t="shared" ref="U25" si="281">1-EXP(-20*4*($A25)^2/10000*$C25)</f>
        <v>1</v>
      </c>
      <c r="V25">
        <f t="shared" ref="V25" si="282">1-EXP(-25/10000*$C25)</f>
        <v>0.99999999999999978</v>
      </c>
      <c r="W25">
        <f t="shared" ref="W25" si="283">1-EXP(-25*2/10000*$C25)</f>
        <v>1</v>
      </c>
      <c r="X25">
        <f t="shared" ref="X25" si="284">1-EXP(-25*4*($A25)^2/10000*$C25)</f>
        <v>1</v>
      </c>
    </row>
    <row r="26" spans="1:24" x14ac:dyDescent="0.45">
      <c r="A26">
        <v>4.3499999999999996</v>
      </c>
      <c r="B26">
        <v>0.49</v>
      </c>
      <c r="C26">
        <v>12599.966421511848</v>
      </c>
      <c r="D26">
        <f t="shared" si="0"/>
        <v>0.71634502103129372</v>
      </c>
      <c r="E26">
        <f t="shared" si="1"/>
        <v>0.91953985290626283</v>
      </c>
      <c r="F26">
        <f t="shared" si="2"/>
        <v>1</v>
      </c>
      <c r="G26">
        <f t="shared" si="3"/>
        <v>0.99816366439254323</v>
      </c>
      <c r="H26">
        <f t="shared" si="4"/>
        <v>0.99999662787153676</v>
      </c>
      <c r="I26">
        <f t="shared" si="5"/>
        <v>1</v>
      </c>
      <c r="J26">
        <f t="shared" si="6"/>
        <v>0.99992130845299576</v>
      </c>
      <c r="K26">
        <f t="shared" si="7"/>
        <v>0.99999999380764037</v>
      </c>
      <c r="L26">
        <f t="shared" si="8"/>
        <v>1</v>
      </c>
      <c r="M26">
        <f t="shared" ref="M26" si="285">1-EXP(-10/10000*$C26)</f>
        <v>0.99999662787153676</v>
      </c>
      <c r="N26">
        <f t="shared" ref="N26" si="286">1-EXP(-10*2/10000*$C26)</f>
        <v>0.99999999998862876</v>
      </c>
      <c r="O26">
        <f t="shared" ref="O26" si="287">1-EXP(-10*4*($A26)^2/10000*$C26)</f>
        <v>1</v>
      </c>
      <c r="P26">
        <f t="shared" ref="P26" si="288">1-EXP(-15/10000*$C26)</f>
        <v>0.99999999380764037</v>
      </c>
      <c r="Q26">
        <f t="shared" ref="Q26" si="289">1-EXP(-15*2/10000*$C26)</f>
        <v>1</v>
      </c>
      <c r="R26">
        <f t="shared" ref="R26" si="290">1-EXP(-15*4*($A26)^2/10000*$C26)</f>
        <v>1</v>
      </c>
      <c r="S26">
        <f t="shared" ref="S26" si="291">1-EXP(-20/10000*$C26)</f>
        <v>0.99999999998862876</v>
      </c>
      <c r="T26">
        <f t="shared" ref="T26" si="292">1-EXP(-20*2/10000*$C26)</f>
        <v>1</v>
      </c>
      <c r="U26">
        <f t="shared" ref="U26" si="293">1-EXP(-20*4*($A26)^2/10000*$C26)</f>
        <v>1</v>
      </c>
      <c r="V26">
        <f t="shared" ref="V26" si="294">1-EXP(-25/10000*$C26)</f>
        <v>0.99999999999997913</v>
      </c>
      <c r="W26">
        <f t="shared" ref="W26" si="295">1-EXP(-25*2/10000*$C26)</f>
        <v>1</v>
      </c>
      <c r="X26">
        <f t="shared" ref="X26" si="296">1-EXP(-25*4*($A26)^2/10000*$C26)</f>
        <v>1</v>
      </c>
    </row>
    <row r="27" spans="1:24" x14ac:dyDescent="0.45">
      <c r="A27">
        <v>4.2939999999999996</v>
      </c>
      <c r="B27">
        <v>0.5</v>
      </c>
      <c r="C27">
        <v>11099.875163663457</v>
      </c>
      <c r="D27">
        <f t="shared" si="0"/>
        <v>0.67043692480579387</v>
      </c>
      <c r="E27">
        <f t="shared" si="1"/>
        <v>0.89138817946853799</v>
      </c>
      <c r="F27">
        <f t="shared" si="2"/>
        <v>1</v>
      </c>
      <c r="G27">
        <f t="shared" si="3"/>
        <v>0.9961123001009905</v>
      </c>
      <c r="H27">
        <f t="shared" si="4"/>
        <v>0.99998488578949529</v>
      </c>
      <c r="I27">
        <f t="shared" si="5"/>
        <v>1</v>
      </c>
      <c r="J27">
        <f t="shared" si="6"/>
        <v>0.99975759638069339</v>
      </c>
      <c r="K27">
        <f t="shared" si="7"/>
        <v>0.9999999412404853</v>
      </c>
      <c r="L27">
        <f t="shared" si="8"/>
        <v>1</v>
      </c>
      <c r="M27">
        <f t="shared" ref="M27" si="297">1-EXP(-10/10000*$C27)</f>
        <v>0.99998488578949529</v>
      </c>
      <c r="N27">
        <f t="shared" ref="N27" si="298">1-EXP(-10*2/10000*$C27)</f>
        <v>0.99999999977156062</v>
      </c>
      <c r="O27">
        <f t="shared" ref="O27" si="299">1-EXP(-10*4*($A27)^2/10000*$C27)</f>
        <v>1</v>
      </c>
      <c r="P27">
        <f t="shared" ref="P27" si="300">1-EXP(-15/10000*$C27)</f>
        <v>0.9999999412404853</v>
      </c>
      <c r="Q27">
        <f t="shared" ref="Q27" si="301">1-EXP(-15*2/10000*$C27)</f>
        <v>0.99999999999999656</v>
      </c>
      <c r="R27">
        <f t="shared" ref="R27" si="302">1-EXP(-15*4*($A27)^2/10000*$C27)</f>
        <v>1</v>
      </c>
      <c r="S27">
        <f t="shared" ref="S27" si="303">1-EXP(-20/10000*$C27)</f>
        <v>0.99999999977156062</v>
      </c>
      <c r="T27">
        <f t="shared" ref="T27" si="304">1-EXP(-20*2/10000*$C27)</f>
        <v>1</v>
      </c>
      <c r="U27">
        <f t="shared" ref="U27" si="305">1-EXP(-20*4*($A27)^2/10000*$C27)</f>
        <v>1</v>
      </c>
      <c r="V27">
        <f t="shared" ref="V27" si="306">1-EXP(-25/10000*$C27)</f>
        <v>0.99999999999911193</v>
      </c>
      <c r="W27">
        <f t="shared" ref="W27" si="307">1-EXP(-25*2/10000*$C27)</f>
        <v>1</v>
      </c>
      <c r="X27">
        <f t="shared" ref="X27" si="308">1-EXP(-25*4*($A27)^2/10000*$C27)</f>
        <v>1</v>
      </c>
    </row>
    <row r="28" spans="1:24" x14ac:dyDescent="0.45">
      <c r="A28">
        <v>4.2409999999999997</v>
      </c>
      <c r="B28">
        <v>0.51</v>
      </c>
      <c r="C28">
        <v>9700.0061171662255</v>
      </c>
      <c r="D28">
        <f t="shared" si="0"/>
        <v>0.62091719378792598</v>
      </c>
      <c r="E28">
        <f t="shared" si="1"/>
        <v>0.85629622603437916</v>
      </c>
      <c r="F28">
        <f t="shared" si="2"/>
        <v>1</v>
      </c>
      <c r="G28">
        <f t="shared" si="3"/>
        <v>0.99217164639448097</v>
      </c>
      <c r="H28">
        <f t="shared" si="4"/>
        <v>0.99993871687982694</v>
      </c>
      <c r="I28">
        <f t="shared" si="5"/>
        <v>1</v>
      </c>
      <c r="J28">
        <f t="shared" si="6"/>
        <v>0.99930736305703194</v>
      </c>
      <c r="K28">
        <f t="shared" si="7"/>
        <v>0.99999952025406524</v>
      </c>
      <c r="L28">
        <f t="shared" si="8"/>
        <v>1</v>
      </c>
      <c r="M28">
        <f t="shared" ref="M28" si="309">1-EXP(-10/10000*$C28)</f>
        <v>0.99993871687982694</v>
      </c>
      <c r="N28">
        <f t="shared" ref="N28" si="310">1-EXP(-10*2/10000*$C28)</f>
        <v>0.99999999624437919</v>
      </c>
      <c r="O28">
        <f t="shared" ref="O28" si="311">1-EXP(-10*4*($A28)^2/10000*$C28)</f>
        <v>1</v>
      </c>
      <c r="P28">
        <f t="shared" ref="P28" si="312">1-EXP(-15/10000*$C28)</f>
        <v>0.99999952025406524</v>
      </c>
      <c r="Q28">
        <f t="shared" ref="Q28" si="313">1-EXP(-15*2/10000*$C28)</f>
        <v>0.99999999999976985</v>
      </c>
      <c r="R28">
        <f t="shared" ref="R28" si="314">1-EXP(-15*4*($A28)^2/10000*$C28)</f>
        <v>1</v>
      </c>
      <c r="S28">
        <f t="shared" ref="S28" si="315">1-EXP(-20/10000*$C28)</f>
        <v>0.99999999624437919</v>
      </c>
      <c r="T28">
        <f t="shared" ref="T28" si="316">1-EXP(-20*2/10000*$C28)</f>
        <v>1</v>
      </c>
      <c r="U28">
        <f t="shared" ref="U28" si="317">1-EXP(-20*4*($A28)^2/10000*$C28)</f>
        <v>1</v>
      </c>
      <c r="V28">
        <f t="shared" ref="V28" si="318">1-EXP(-25/10000*$C28)</f>
        <v>0.99999999997059963</v>
      </c>
      <c r="W28">
        <f t="shared" ref="W28" si="319">1-EXP(-25*2/10000*$C28)</f>
        <v>1</v>
      </c>
      <c r="X28">
        <f t="shared" ref="X28" si="320">1-EXP(-25*4*($A28)^2/10000*$C28)</f>
        <v>1</v>
      </c>
    </row>
    <row r="29" spans="1:24" x14ac:dyDescent="0.45">
      <c r="A29">
        <v>4.1929999999999996</v>
      </c>
      <c r="B29">
        <v>0.52</v>
      </c>
      <c r="C29">
        <v>8800.0843446517174</v>
      </c>
      <c r="D29">
        <f t="shared" si="0"/>
        <v>0.58522058677568722</v>
      </c>
      <c r="E29">
        <f t="shared" si="1"/>
        <v>0.8279580383652948</v>
      </c>
      <c r="F29">
        <f t="shared" si="2"/>
        <v>1</v>
      </c>
      <c r="G29">
        <f t="shared" si="3"/>
        <v>0.98772317784999308</v>
      </c>
      <c r="H29">
        <f t="shared" si="4"/>
        <v>0.99984927963789705</v>
      </c>
      <c r="I29">
        <f t="shared" si="5"/>
        <v>1</v>
      </c>
      <c r="J29">
        <f t="shared" si="6"/>
        <v>0.99863971801455653</v>
      </c>
      <c r="K29">
        <f t="shared" si="7"/>
        <v>0.99999814963292011</v>
      </c>
      <c r="L29">
        <f t="shared" si="8"/>
        <v>1</v>
      </c>
      <c r="M29">
        <f t="shared" ref="M29" si="321">1-EXP(-10/10000*$C29)</f>
        <v>0.99984927963789705</v>
      </c>
      <c r="N29">
        <f t="shared" ref="N29" si="322">1-EXP(-10*2/10000*$C29)</f>
        <v>0.99999997728337242</v>
      </c>
      <c r="O29">
        <f t="shared" ref="O29" si="323">1-EXP(-10*4*($A29)^2/10000*$C29)</f>
        <v>1</v>
      </c>
      <c r="P29">
        <f t="shared" ref="P29" si="324">1-EXP(-15/10000*$C29)</f>
        <v>0.99999814963292011</v>
      </c>
      <c r="Q29">
        <f t="shared" ref="Q29" si="325">1-EXP(-15*2/10000*$C29)</f>
        <v>0.99999999999657618</v>
      </c>
      <c r="R29">
        <f t="shared" ref="R29" si="326">1-EXP(-15*4*($A29)^2/10000*$C29)</f>
        <v>1</v>
      </c>
      <c r="S29">
        <f t="shared" ref="S29" si="327">1-EXP(-20/10000*$C29)</f>
        <v>0.99999997728337242</v>
      </c>
      <c r="T29">
        <f t="shared" ref="T29" si="328">1-EXP(-20*2/10000*$C29)</f>
        <v>0.99999999999999944</v>
      </c>
      <c r="U29">
        <f t="shared" ref="U29" si="329">1-EXP(-20*4*($A29)^2/10000*$C29)</f>
        <v>1</v>
      </c>
      <c r="V29">
        <f t="shared" ref="V29" si="330">1-EXP(-25/10000*$C29)</f>
        <v>0.99999999972111198</v>
      </c>
      <c r="W29">
        <f t="shared" ref="W29" si="331">1-EXP(-25*2/10000*$C29)</f>
        <v>1</v>
      </c>
      <c r="X29">
        <f t="shared" ref="X29" si="332">1-EXP(-25*4*($A29)^2/10000*$C29)</f>
        <v>1</v>
      </c>
    </row>
    <row r="30" spans="1:24" x14ac:dyDescent="0.45">
      <c r="A30">
        <v>4.1509999999999998</v>
      </c>
      <c r="B30">
        <v>0.53</v>
      </c>
      <c r="C30">
        <v>7849.950911324594</v>
      </c>
      <c r="D30">
        <f t="shared" si="0"/>
        <v>0.54387805917766652</v>
      </c>
      <c r="E30">
        <f t="shared" si="1"/>
        <v>0.79195277510046769</v>
      </c>
      <c r="F30">
        <f t="shared" si="2"/>
        <v>1</v>
      </c>
      <c r="G30">
        <f t="shared" si="3"/>
        <v>0.98025737856488626</v>
      </c>
      <c r="H30">
        <f t="shared" si="4"/>
        <v>0.99961022889886975</v>
      </c>
      <c r="I30">
        <f t="shared" si="5"/>
        <v>1</v>
      </c>
      <c r="J30">
        <f t="shared" si="6"/>
        <v>0.99722599508004017</v>
      </c>
      <c r="K30">
        <f t="shared" si="7"/>
        <v>0.99999230489670399</v>
      </c>
      <c r="L30">
        <f t="shared" si="8"/>
        <v>1</v>
      </c>
      <c r="M30">
        <f t="shared" ref="M30" si="333">1-EXP(-10/10000*$C30)</f>
        <v>0.99961022889886975</v>
      </c>
      <c r="N30">
        <f t="shared" ref="N30" si="334">1-EXP(-10*2/10000*$C30)</f>
        <v>0.99999984807848874</v>
      </c>
      <c r="O30">
        <f t="shared" ref="O30" si="335">1-EXP(-10*4*($A30)^2/10000*$C30)</f>
        <v>1</v>
      </c>
      <c r="P30">
        <f t="shared" ref="P30" si="336">1-EXP(-15/10000*$C30)</f>
        <v>0.99999230489670399</v>
      </c>
      <c r="Q30">
        <f t="shared" ref="Q30" si="337">1-EXP(-15*2/10000*$C30)</f>
        <v>0.99999999994078537</v>
      </c>
      <c r="R30">
        <f t="shared" ref="R30" si="338">1-EXP(-15*4*($A30)^2/10000*$C30)</f>
        <v>1</v>
      </c>
      <c r="S30">
        <f t="shared" ref="S30" si="339">1-EXP(-20/10000*$C30)</f>
        <v>0.99999984807848874</v>
      </c>
      <c r="T30">
        <f t="shared" ref="T30" si="340">1-EXP(-20*2/10000*$C30)</f>
        <v>0.99999999999997691</v>
      </c>
      <c r="U30">
        <f t="shared" ref="U30" si="341">1-EXP(-20*4*($A30)^2/10000*$C30)</f>
        <v>1</v>
      </c>
      <c r="V30">
        <f t="shared" ref="V30" si="342">1-EXP(-25/10000*$C30)</f>
        <v>0.9999999970006711</v>
      </c>
      <c r="W30">
        <f t="shared" ref="W30" si="343">1-EXP(-25*2/10000*$C30)</f>
        <v>1</v>
      </c>
      <c r="X30">
        <f t="shared" ref="X30" si="344">1-EXP(-25*4*($A30)^2/10000*$C30)</f>
        <v>1</v>
      </c>
    </row>
    <row r="31" spans="1:24" x14ac:dyDescent="0.45">
      <c r="A31">
        <v>4.1120000000000001</v>
      </c>
      <c r="B31">
        <v>0.54</v>
      </c>
      <c r="C31">
        <v>7049.9666252224279</v>
      </c>
      <c r="D31">
        <f t="shared" si="0"/>
        <v>0.50588977666473023</v>
      </c>
      <c r="E31">
        <f t="shared" si="1"/>
        <v>0.75585508719556982</v>
      </c>
      <c r="F31">
        <f t="shared" si="2"/>
        <v>1</v>
      </c>
      <c r="G31">
        <f t="shared" si="3"/>
        <v>0.97054770115303202</v>
      </c>
      <c r="H31">
        <f t="shared" si="4"/>
        <v>0.99913256209262891</v>
      </c>
      <c r="I31">
        <f t="shared" si="5"/>
        <v>1</v>
      </c>
      <c r="J31">
        <f t="shared" si="6"/>
        <v>0.99494549305282076</v>
      </c>
      <c r="K31">
        <f t="shared" si="7"/>
        <v>0.99997445195952095</v>
      </c>
      <c r="L31">
        <f t="shared" si="8"/>
        <v>1</v>
      </c>
      <c r="M31">
        <f t="shared" ref="M31" si="345">1-EXP(-10/10000*$C31)</f>
        <v>0.99913256209262891</v>
      </c>
      <c r="N31">
        <f t="shared" ref="N31" si="346">1-EXP(-10*2/10000*$C31)</f>
        <v>0.99999924755147684</v>
      </c>
      <c r="O31">
        <f t="shared" ref="O31" si="347">1-EXP(-10*4*($A31)^2/10000*$C31)</f>
        <v>1</v>
      </c>
      <c r="P31">
        <f t="shared" ref="P31" si="348">1-EXP(-15/10000*$C31)</f>
        <v>0.99997445195952095</v>
      </c>
      <c r="Q31">
        <f t="shared" ref="Q31" si="349">1-EXP(-15*2/10000*$C31)</f>
        <v>0.99999999934729766</v>
      </c>
      <c r="R31">
        <f t="shared" ref="R31" si="350">1-EXP(-15*4*($A31)^2/10000*$C31)</f>
        <v>1</v>
      </c>
      <c r="S31">
        <f t="shared" ref="S31" si="351">1-EXP(-20/10000*$C31)</f>
        <v>0.99999924755147684</v>
      </c>
      <c r="T31">
        <f t="shared" ref="T31" si="352">1-EXP(-20*2/10000*$C31)</f>
        <v>0.99999999999943379</v>
      </c>
      <c r="U31">
        <f t="shared" ref="U31" si="353">1-EXP(-20*4*($A31)^2/10000*$C31)</f>
        <v>1</v>
      </c>
      <c r="V31">
        <f t="shared" ref="V31" si="354">1-EXP(-25/10000*$C31)</f>
        <v>0.99999997783866124</v>
      </c>
      <c r="W31">
        <f t="shared" ref="W31" si="355">1-EXP(-25*2/10000*$C31)</f>
        <v>0.99999999999999956</v>
      </c>
      <c r="X31">
        <f t="shared" ref="X31" si="356">1-EXP(-25*4*($A31)^2/10000*$C31)</f>
        <v>1</v>
      </c>
    </row>
    <row r="32" spans="1:24" x14ac:dyDescent="0.45">
      <c r="A32">
        <v>4.077</v>
      </c>
      <c r="B32">
        <v>0.55000000000000004</v>
      </c>
      <c r="C32">
        <v>6390.1136971344968</v>
      </c>
      <c r="D32">
        <f t="shared" si="0"/>
        <v>0.47218602092660467</v>
      </c>
      <c r="E32">
        <f t="shared" si="1"/>
        <v>0.72141240349470936</v>
      </c>
      <c r="F32">
        <f t="shared" si="2"/>
        <v>1</v>
      </c>
      <c r="G32">
        <f t="shared" si="3"/>
        <v>0.95903580344599415</v>
      </c>
      <c r="H32">
        <f t="shared" si="4"/>
        <v>0.99832193460068475</v>
      </c>
      <c r="I32">
        <f t="shared" si="5"/>
        <v>1</v>
      </c>
      <c r="J32">
        <f t="shared" si="6"/>
        <v>0.99170900483367497</v>
      </c>
      <c r="K32">
        <f t="shared" si="7"/>
        <v>0.99993125939915195</v>
      </c>
      <c r="L32">
        <f t="shared" si="8"/>
        <v>1</v>
      </c>
      <c r="M32">
        <f t="shared" ref="M32" si="357">1-EXP(-10/10000*$C32)</f>
        <v>0.99832193460068475</v>
      </c>
      <c r="N32">
        <f t="shared" ref="N32" si="358">1-EXP(-10*2/10000*$C32)</f>
        <v>0.99999718409651561</v>
      </c>
      <c r="O32">
        <f t="shared" ref="O32" si="359">1-EXP(-10*4*($A32)^2/10000*$C32)</f>
        <v>1</v>
      </c>
      <c r="P32">
        <f t="shared" ref="P32" si="360">1-EXP(-15/10000*$C32)</f>
        <v>0.99993125939915195</v>
      </c>
      <c r="Q32">
        <f t="shared" ref="Q32" si="361">1-EXP(-15*2/10000*$C32)</f>
        <v>0.99999999527472982</v>
      </c>
      <c r="R32">
        <f t="shared" ref="R32" si="362">1-EXP(-15*4*($A32)^2/10000*$C32)</f>
        <v>1</v>
      </c>
      <c r="S32">
        <f t="shared" ref="S32" si="363">1-EXP(-20/10000*$C32)</f>
        <v>0.99999718409651561</v>
      </c>
      <c r="T32">
        <f t="shared" ref="T32" si="364">1-EXP(-20*2/10000*$C32)</f>
        <v>0.99999999999207068</v>
      </c>
      <c r="U32">
        <f t="shared" ref="U32" si="365">1-EXP(-20*4*($A32)^2/10000*$C32)</f>
        <v>1</v>
      </c>
      <c r="V32">
        <f t="shared" ref="V32" si="366">1-EXP(-25/10000*$C32)</f>
        <v>0.9999998846487762</v>
      </c>
      <c r="W32">
        <f t="shared" ref="W32" si="367">1-EXP(-25*2/10000*$C32)</f>
        <v>0.99999999999998668</v>
      </c>
      <c r="X32">
        <f t="shared" ref="X32" si="368">1-EXP(-25*4*($A32)^2/10000*$C32)</f>
        <v>1</v>
      </c>
    </row>
    <row r="33" spans="1:24" x14ac:dyDescent="0.45">
      <c r="A33">
        <v>4.0449999999999999</v>
      </c>
      <c r="B33">
        <v>0.56000000000000005</v>
      </c>
      <c r="C33">
        <v>5780.0816836547065</v>
      </c>
      <c r="D33">
        <f t="shared" si="0"/>
        <v>0.43898529874965975</v>
      </c>
      <c r="E33">
        <f t="shared" si="1"/>
        <v>0.6852625049809915</v>
      </c>
      <c r="F33">
        <f t="shared" si="2"/>
        <v>1</v>
      </c>
      <c r="G33">
        <f t="shared" si="3"/>
        <v>0.94442605717624595</v>
      </c>
      <c r="H33">
        <f t="shared" si="4"/>
        <v>0.99691153687902212</v>
      </c>
      <c r="I33">
        <f t="shared" si="5"/>
        <v>1</v>
      </c>
      <c r="J33">
        <f t="shared" si="6"/>
        <v>0.98689892855914074</v>
      </c>
      <c r="K33">
        <f t="shared" si="7"/>
        <v>0.99982836192710145</v>
      </c>
      <c r="L33">
        <f t="shared" si="8"/>
        <v>1</v>
      </c>
      <c r="M33">
        <f t="shared" ref="M33" si="369">1-EXP(-10/10000*$C33)</f>
        <v>0.99691153687902212</v>
      </c>
      <c r="N33">
        <f t="shared" ref="N33" si="370">1-EXP(-10*2/10000*$C33)</f>
        <v>0.99999046139555037</v>
      </c>
      <c r="O33">
        <f t="shared" ref="O33" si="371">1-EXP(-10*4*($A33)^2/10000*$C33)</f>
        <v>1</v>
      </c>
      <c r="P33">
        <f t="shared" ref="P33" si="372">1-EXP(-15/10000*$C33)</f>
        <v>0.99982836192710145</v>
      </c>
      <c r="Q33">
        <f t="shared" ref="Q33" si="373">1-EXP(-15*2/10000*$C33)</f>
        <v>0.99999997054037193</v>
      </c>
      <c r="R33">
        <f t="shared" ref="R33" si="374">1-EXP(-15*4*($A33)^2/10000*$C33)</f>
        <v>1</v>
      </c>
      <c r="S33">
        <f t="shared" ref="S33" si="375">1-EXP(-20/10000*$C33)</f>
        <v>0.99999046139555037</v>
      </c>
      <c r="T33">
        <f t="shared" ref="T33" si="376">1-EXP(-20*2/10000*$C33)</f>
        <v>0.999999999909015</v>
      </c>
      <c r="U33">
        <f t="shared" ref="U33" si="377">1-EXP(-20*4*($A33)^2/10000*$C33)</f>
        <v>1</v>
      </c>
      <c r="V33">
        <f t="shared" ref="V33" si="378">1-EXP(-25/10000*$C33)</f>
        <v>0.99999946990214172</v>
      </c>
      <c r="W33">
        <f t="shared" ref="W33" si="379">1-EXP(-25*2/10000*$C33)</f>
        <v>0.999999999999719</v>
      </c>
      <c r="X33">
        <f t="shared" ref="X33" si="380">1-EXP(-25*4*($A33)^2/10000*$C33)</f>
        <v>1</v>
      </c>
    </row>
    <row r="34" spans="1:24" x14ac:dyDescent="0.45">
      <c r="A34">
        <v>4.0149999999999997</v>
      </c>
      <c r="B34">
        <v>0.56999999999999995</v>
      </c>
      <c r="C34">
        <v>5319.9840227210734</v>
      </c>
      <c r="D34">
        <f t="shared" si="0"/>
        <v>0.41257012528313053</v>
      </c>
      <c r="E34">
        <f t="shared" si="1"/>
        <v>0.65492614229012303</v>
      </c>
      <c r="F34">
        <f t="shared" si="2"/>
        <v>0.99999999999999878</v>
      </c>
      <c r="G34">
        <f t="shared" si="3"/>
        <v>0.93005121946198799</v>
      </c>
      <c r="H34">
        <f t="shared" si="4"/>
        <v>0.995107168101245</v>
      </c>
      <c r="I34">
        <f t="shared" si="5"/>
        <v>1</v>
      </c>
      <c r="J34">
        <f t="shared" si="6"/>
        <v>0.98150006419753311</v>
      </c>
      <c r="K34">
        <f t="shared" si="7"/>
        <v>0.99965775237530463</v>
      </c>
      <c r="L34">
        <f t="shared" si="8"/>
        <v>1</v>
      </c>
      <c r="M34">
        <f t="shared" ref="M34" si="381">1-EXP(-10/10000*$C34)</f>
        <v>0.995107168101245</v>
      </c>
      <c r="N34">
        <f t="shared" ref="N34" si="382">1-EXP(-10*2/10000*$C34)</f>
        <v>0.99997606019601049</v>
      </c>
      <c r="O34">
        <f t="shared" ref="O34" si="383">1-EXP(-10*4*($A34)^2/10000*$C34)</f>
        <v>1</v>
      </c>
      <c r="P34">
        <f t="shared" ref="P34" si="384">1-EXP(-15/10000*$C34)</f>
        <v>0.99965775237530463</v>
      </c>
      <c r="Q34">
        <f t="shared" ref="Q34" si="385">1-EXP(-15*2/10000*$C34)</f>
        <v>0.99999988286656338</v>
      </c>
      <c r="R34">
        <f t="shared" ref="R34" si="386">1-EXP(-15*4*($A34)^2/10000*$C34)</f>
        <v>1</v>
      </c>
      <c r="S34">
        <f t="shared" ref="S34" si="387">1-EXP(-20/10000*$C34)</f>
        <v>0.99997606019601049</v>
      </c>
      <c r="T34">
        <f t="shared" ref="T34" si="388">1-EXP(-20*2/10000*$C34)</f>
        <v>0.99999999942688578</v>
      </c>
      <c r="U34">
        <f t="shared" ref="U34" si="389">1-EXP(-20*4*($A34)^2/10000*$C34)</f>
        <v>1</v>
      </c>
      <c r="V34">
        <f t="shared" ref="V34" si="390">1-EXP(-25/10000*$C34)</f>
        <v>0.99999832543990463</v>
      </c>
      <c r="W34">
        <f t="shared" ref="W34" si="391">1-EXP(-25*2/10000*$C34)</f>
        <v>0.9999999999971958</v>
      </c>
      <c r="X34">
        <f t="shared" ref="X34" si="392">1-EXP(-25*4*($A34)^2/10000*$C34)</f>
        <v>1</v>
      </c>
    </row>
    <row r="35" spans="1:24" x14ac:dyDescent="0.45">
      <c r="A35">
        <v>3.988</v>
      </c>
      <c r="B35">
        <v>0.57999999999999996</v>
      </c>
      <c r="C35">
        <v>4880.0850296176895</v>
      </c>
      <c r="D35">
        <f t="shared" si="0"/>
        <v>0.38615234650250341</v>
      </c>
      <c r="E35">
        <f t="shared" si="1"/>
        <v>0.62319105829561727</v>
      </c>
      <c r="F35">
        <f t="shared" si="2"/>
        <v>0.99999999999996714</v>
      </c>
      <c r="G35">
        <f t="shared" si="3"/>
        <v>0.91284285408618648</v>
      </c>
      <c r="H35">
        <f t="shared" si="4"/>
        <v>0.99240363191615821</v>
      </c>
      <c r="I35">
        <f t="shared" si="5"/>
        <v>1</v>
      </c>
      <c r="J35">
        <f t="shared" si="6"/>
        <v>0.97426912824060496</v>
      </c>
      <c r="K35">
        <f t="shared" si="7"/>
        <v>0.9993379222385016</v>
      </c>
      <c r="L35">
        <f t="shared" si="8"/>
        <v>1</v>
      </c>
      <c r="M35">
        <f t="shared" ref="M35" si="393">1-EXP(-10/10000*$C35)</f>
        <v>0.99240363191615821</v>
      </c>
      <c r="N35">
        <f t="shared" ref="N35" si="394">1-EXP(-10*2/10000*$C35)</f>
        <v>0.99994229519193478</v>
      </c>
      <c r="O35">
        <f t="shared" ref="O35" si="395">1-EXP(-10*4*($A35)^2/10000*$C35)</f>
        <v>1</v>
      </c>
      <c r="P35">
        <f t="shared" ref="P35" si="396">1-EXP(-15/10000*$C35)</f>
        <v>0.9993379222385016</v>
      </c>
      <c r="Q35">
        <f t="shared" ref="Q35" si="397">1-EXP(-15*2/10000*$C35)</f>
        <v>0.99999956165303772</v>
      </c>
      <c r="R35">
        <f t="shared" ref="R35" si="398">1-EXP(-15*4*($A35)^2/10000*$C35)</f>
        <v>1</v>
      </c>
      <c r="S35">
        <f t="shared" ref="S35" si="399">1-EXP(-20/10000*$C35)</f>
        <v>0.99994229519193478</v>
      </c>
      <c r="T35">
        <f t="shared" ref="T35" si="400">1-EXP(-20*2/10000*$C35)</f>
        <v>0.99999999667015516</v>
      </c>
      <c r="U35">
        <f t="shared" ref="U35" si="401">1-EXP(-20*4*($A35)^2/10000*$C35)</f>
        <v>1</v>
      </c>
      <c r="V35">
        <f t="shared" ref="V35" si="402">1-EXP(-25/10000*$C35)</f>
        <v>0.99999497061362352</v>
      </c>
      <c r="W35">
        <f t="shared" ref="W35" si="403">1-EXP(-25*2/10000*$C35)</f>
        <v>0.99999999997470523</v>
      </c>
      <c r="X35">
        <f t="shared" ref="X35" si="404">1-EXP(-25*4*($A35)^2/10000*$C35)</f>
        <v>1</v>
      </c>
    </row>
    <row r="36" spans="1:24" x14ac:dyDescent="0.45">
      <c r="A36">
        <v>3.9630000000000001</v>
      </c>
      <c r="B36">
        <v>0.59</v>
      </c>
      <c r="C36">
        <v>4490.0281173102658</v>
      </c>
      <c r="D36">
        <f t="shared" si="0"/>
        <v>0.36173569593630106</v>
      </c>
      <c r="E36">
        <f t="shared" si="1"/>
        <v>0.59261867815808211</v>
      </c>
      <c r="F36">
        <f t="shared" si="2"/>
        <v>0.99999999999943789</v>
      </c>
      <c r="G36">
        <f t="shared" si="3"/>
        <v>0.89407394881474578</v>
      </c>
      <c r="H36">
        <f t="shared" si="4"/>
        <v>0.9887796716802989</v>
      </c>
      <c r="I36">
        <f t="shared" si="5"/>
        <v>1</v>
      </c>
      <c r="J36">
        <f t="shared" si="6"/>
        <v>0.96552500802163954</v>
      </c>
      <c r="K36">
        <f t="shared" si="7"/>
        <v>0.99881147492809197</v>
      </c>
      <c r="L36">
        <f t="shared" si="8"/>
        <v>1</v>
      </c>
      <c r="M36">
        <f t="shared" ref="M36" si="405">1-EXP(-10/10000*$C36)</f>
        <v>0.9887796716802989</v>
      </c>
      <c r="N36">
        <f t="shared" ref="N36" si="406">1-EXP(-10*2/10000*$C36)</f>
        <v>0.99987410423239809</v>
      </c>
      <c r="O36">
        <f t="shared" ref="O36" si="407">1-EXP(-10*4*($A36)^2/10000*$C36)</f>
        <v>1</v>
      </c>
      <c r="P36">
        <f t="shared" ref="P36" si="408">1-EXP(-15/10000*$C36)</f>
        <v>0.99881147492809197</v>
      </c>
      <c r="Q36">
        <f t="shared" ref="Q36" si="409">1-EXP(-15*2/10000*$C36)</f>
        <v>0.99999858740815339</v>
      </c>
      <c r="R36">
        <f t="shared" ref="R36" si="410">1-EXP(-15*4*($A36)^2/10000*$C36)</f>
        <v>1</v>
      </c>
      <c r="S36">
        <f t="shared" ref="S36" si="411">1-EXP(-20/10000*$C36)</f>
        <v>0.99987410423239809</v>
      </c>
      <c r="T36">
        <f t="shared" ref="T36" si="412">1-EXP(-20*2/10000*$C36)</f>
        <v>0.99999998415025571</v>
      </c>
      <c r="U36">
        <f t="shared" ref="U36" si="413">1-EXP(-20*4*($A36)^2/10000*$C36)</f>
        <v>1</v>
      </c>
      <c r="V36">
        <f t="shared" ref="V36" si="414">1-EXP(-25/10000*$C36)</f>
        <v>0.99998666435847705</v>
      </c>
      <c r="W36">
        <f t="shared" ref="W36" si="415">1-EXP(-25*2/10000*$C36)</f>
        <v>0.9999999998221607</v>
      </c>
      <c r="X36">
        <f t="shared" ref="X36" si="416">1-EXP(-25*4*($A36)^2/10000*$C36)</f>
        <v>1</v>
      </c>
    </row>
    <row r="37" spans="1:24" x14ac:dyDescent="0.45">
      <c r="A37">
        <v>3.94</v>
      </c>
      <c r="B37">
        <v>0.6</v>
      </c>
      <c r="C37">
        <v>4174.9671971105963</v>
      </c>
      <c r="D37">
        <f t="shared" si="0"/>
        <v>0.34130634745000465</v>
      </c>
      <c r="E37">
        <f t="shared" si="1"/>
        <v>0.56612267209034595</v>
      </c>
      <c r="F37">
        <f t="shared" si="2"/>
        <v>0.99999999999448863</v>
      </c>
      <c r="G37">
        <f t="shared" si="3"/>
        <v>0.87600122575603812</v>
      </c>
      <c r="H37">
        <f t="shared" si="4"/>
        <v>0.98462430398599499</v>
      </c>
      <c r="I37">
        <f t="shared" si="5"/>
        <v>1</v>
      </c>
      <c r="J37">
        <f t="shared" si="6"/>
        <v>0.95633574163134805</v>
      </c>
      <c r="K37">
        <f t="shared" si="7"/>
        <v>0.9980934325411156</v>
      </c>
      <c r="L37">
        <f t="shared" si="8"/>
        <v>1</v>
      </c>
      <c r="M37">
        <f t="shared" ref="M37" si="417">1-EXP(-10/10000*$C37)</f>
        <v>0.98462430398599499</v>
      </c>
      <c r="N37">
        <f t="shared" ref="N37" si="418">1-EXP(-10*2/10000*$C37)</f>
        <v>0.99976358797208487</v>
      </c>
      <c r="O37">
        <f t="shared" ref="O37" si="419">1-EXP(-10*4*($A37)^2/10000*$C37)</f>
        <v>1</v>
      </c>
      <c r="P37">
        <f t="shared" ref="P37" si="420">1-EXP(-15/10000*$C37)</f>
        <v>0.9980934325411156</v>
      </c>
      <c r="Q37">
        <f t="shared" ref="Q37" si="421">1-EXP(-15*2/10000*$C37)</f>
        <v>0.99999636500052469</v>
      </c>
      <c r="R37">
        <f t="shared" ref="R37" si="422">1-EXP(-15*4*($A37)^2/10000*$C37)</f>
        <v>1</v>
      </c>
      <c r="S37">
        <f t="shared" ref="S37" si="423">1-EXP(-20/10000*$C37)</f>
        <v>0.99976358797208487</v>
      </c>
      <c r="T37">
        <f t="shared" ref="T37" si="424">1-EXP(-20*2/10000*$C37)</f>
        <v>0.99999994410935311</v>
      </c>
      <c r="U37">
        <f t="shared" ref="U37" si="425">1-EXP(-20*4*($A37)^2/10000*$C37)</f>
        <v>1</v>
      </c>
      <c r="V37">
        <f t="shared" ref="V37" si="426">1-EXP(-25/10000*$C37)</f>
        <v>0.999970685198322</v>
      </c>
      <c r="W37">
        <f t="shared" ref="W37" si="427">1-EXP(-25*2/10000*$C37)</f>
        <v>0.99999999914064241</v>
      </c>
      <c r="X37">
        <f t="shared" ref="X37" si="428">1-EXP(-25*4*($A37)^2/10000*$C37)</f>
        <v>1</v>
      </c>
    </row>
    <row r="38" spans="1:24" x14ac:dyDescent="0.45">
      <c r="A38">
        <v>3.9180000000000001</v>
      </c>
      <c r="B38">
        <v>0.61</v>
      </c>
      <c r="C38">
        <v>3799.988071351956</v>
      </c>
      <c r="D38">
        <f t="shared" si="0"/>
        <v>0.31613777503295148</v>
      </c>
      <c r="E38">
        <f t="shared" si="1"/>
        <v>0.53233245726311784</v>
      </c>
      <c r="F38">
        <f t="shared" si="2"/>
        <v>0.99999999992644795</v>
      </c>
      <c r="G38">
        <f t="shared" si="3"/>
        <v>0.85043048869899607</v>
      </c>
      <c r="H38">
        <f t="shared" si="4"/>
        <v>0.97762896128917887</v>
      </c>
      <c r="I38">
        <f t="shared" si="5"/>
        <v>1</v>
      </c>
      <c r="J38">
        <f t="shared" si="6"/>
        <v>0.9421551616194378</v>
      </c>
      <c r="K38">
        <f t="shared" si="7"/>
        <v>0.99665397467272665</v>
      </c>
      <c r="L38">
        <f t="shared" si="8"/>
        <v>1</v>
      </c>
      <c r="M38">
        <f t="shared" ref="M38" si="429">1-EXP(-10/10000*$C38)</f>
        <v>0.97762896128917887</v>
      </c>
      <c r="N38">
        <f t="shared" ref="N38" si="430">1-EXP(-10*2/10000*$C38)</f>
        <v>0.99949953662699897</v>
      </c>
      <c r="O38">
        <f t="shared" ref="O38" si="431">1-EXP(-10*4*($A38)^2/10000*$C38)</f>
        <v>1</v>
      </c>
      <c r="P38">
        <f t="shared" ref="P38" si="432">1-EXP(-15/10000*$C38)</f>
        <v>0.99665397467272665</v>
      </c>
      <c r="Q38">
        <f t="shared" ref="Q38" si="433">1-EXP(-15*2/10000*$C38)</f>
        <v>0.9999888041145093</v>
      </c>
      <c r="R38">
        <f t="shared" ref="R38" si="434">1-EXP(-15*4*($A38)^2/10000*$C38)</f>
        <v>1</v>
      </c>
      <c r="S38">
        <f t="shared" ref="S38" si="435">1-EXP(-20/10000*$C38)</f>
        <v>0.99949953662699897</v>
      </c>
      <c r="T38">
        <f t="shared" ref="T38" si="436">1-EXP(-20*2/10000*$C38)</f>
        <v>0.99999974953641224</v>
      </c>
      <c r="U38">
        <f t="shared" ref="U38" si="437">1-EXP(-20*4*($A38)^2/10000*$C38)</f>
        <v>1</v>
      </c>
      <c r="V38">
        <f t="shared" ref="V38" si="438">1-EXP(-25/10000*$C38)</f>
        <v>0.99992514593787618</v>
      </c>
      <c r="W38">
        <f t="shared" ref="W38" si="439">1-EXP(-25*2/10000*$C38)</f>
        <v>0.99999999439686937</v>
      </c>
      <c r="X38">
        <f t="shared" ref="X38" si="440">1-EXP(-25*4*($A38)^2/10000*$C38)</f>
        <v>1</v>
      </c>
    </row>
    <row r="39" spans="1:24" x14ac:dyDescent="0.45">
      <c r="A39">
        <v>3.8980000000000001</v>
      </c>
      <c r="B39">
        <v>0.62</v>
      </c>
      <c r="C39">
        <v>3520.0025557996087</v>
      </c>
      <c r="D39">
        <f t="shared" si="0"/>
        <v>0.29672005776794219</v>
      </c>
      <c r="E39">
        <f t="shared" si="1"/>
        <v>0.50539732285407335</v>
      </c>
      <c r="F39">
        <f t="shared" si="2"/>
        <v>0.99999999948853213</v>
      </c>
      <c r="G39">
        <f t="shared" si="3"/>
        <v>0.82795535603290682</v>
      </c>
      <c r="H39">
        <f t="shared" si="4"/>
        <v>0.97040064048223618</v>
      </c>
      <c r="I39">
        <f t="shared" si="5"/>
        <v>1</v>
      </c>
      <c r="J39">
        <f t="shared" si="6"/>
        <v>0.92863886723231148</v>
      </c>
      <c r="K39">
        <f t="shared" si="7"/>
        <v>0.99490758873011231</v>
      </c>
      <c r="L39">
        <f t="shared" si="8"/>
        <v>1</v>
      </c>
      <c r="M39">
        <f t="shared" ref="M39" si="441">1-EXP(-10/10000*$C39)</f>
        <v>0.97040064048223618</v>
      </c>
      <c r="N39">
        <f t="shared" ref="N39" si="442">1-EXP(-10*2/10000*$C39)</f>
        <v>0.99912387791613821</v>
      </c>
      <c r="O39">
        <f t="shared" ref="O39" si="443">1-EXP(-10*4*($A39)^2/10000*$C39)</f>
        <v>1</v>
      </c>
      <c r="P39">
        <f t="shared" ref="P39" si="444">1-EXP(-15/10000*$C39)</f>
        <v>0.99490758873011231</v>
      </c>
      <c r="Q39">
        <f t="shared" ref="Q39" si="445">1-EXP(-15*2/10000*$C39)</f>
        <v>0.99997406734745831</v>
      </c>
      <c r="R39">
        <f t="shared" ref="R39" si="446">1-EXP(-15*4*($A39)^2/10000*$C39)</f>
        <v>1</v>
      </c>
      <c r="S39">
        <f t="shared" ref="S39" si="447">1-EXP(-20/10000*$C39)</f>
        <v>0.99912387791613821</v>
      </c>
      <c r="T39">
        <f t="shared" ref="T39" si="448">1-EXP(-20*2/10000*$C39)</f>
        <v>0.99999923241009414</v>
      </c>
      <c r="U39">
        <f t="shared" ref="U39" si="449">1-EXP(-20*4*($A39)^2/10000*$C39)</f>
        <v>1</v>
      </c>
      <c r="V39">
        <f t="shared" ref="V39" si="450">1-EXP(-25/10000*$C39)</f>
        <v>0.99984926788801032</v>
      </c>
      <c r="W39">
        <f t="shared" ref="W39" si="451">1-EXP(-25*2/10000*$C39)</f>
        <v>0.99999997727983037</v>
      </c>
      <c r="X39">
        <f t="shared" ref="X39" si="452">1-EXP(-25*4*($A39)^2/10000*$C39)</f>
        <v>1</v>
      </c>
    </row>
    <row r="40" spans="1:24" x14ac:dyDescent="0.45">
      <c r="A40">
        <v>3.879</v>
      </c>
      <c r="B40">
        <v>0.63</v>
      </c>
      <c r="C40">
        <v>3280.0221965479723</v>
      </c>
      <c r="D40">
        <f t="shared" si="0"/>
        <v>0.27963857925015656</v>
      </c>
      <c r="E40">
        <f t="shared" si="1"/>
        <v>0.481079423495267</v>
      </c>
      <c r="F40">
        <f t="shared" si="2"/>
        <v>0.9999999973303717</v>
      </c>
      <c r="G40">
        <f t="shared" si="3"/>
        <v>0.80602211054081896</v>
      </c>
      <c r="H40">
        <f t="shared" si="4"/>
        <v>0.96237257840096169</v>
      </c>
      <c r="I40">
        <f t="shared" si="5"/>
        <v>1</v>
      </c>
      <c r="J40">
        <f t="shared" si="6"/>
        <v>0.91456647129158108</v>
      </c>
      <c r="K40">
        <f t="shared" si="7"/>
        <v>0.99270111217242774</v>
      </c>
      <c r="L40">
        <f t="shared" si="8"/>
        <v>1</v>
      </c>
      <c r="M40">
        <f t="shared" ref="M40" si="453">1-EXP(-10/10000*$C40)</f>
        <v>0.96237257840096169</v>
      </c>
      <c r="N40">
        <f t="shared" ref="N40" si="454">1-EXP(-10*2/10000*$C40)</f>
        <v>0.9985841771438082</v>
      </c>
      <c r="O40">
        <f t="shared" ref="O40" si="455">1-EXP(-10*4*($A40)^2/10000*$C40)</f>
        <v>1</v>
      </c>
      <c r="P40">
        <f t="shared" ref="P40" si="456">1-EXP(-15/10000*$C40)</f>
        <v>0.99270111217242774</v>
      </c>
      <c r="Q40">
        <f t="shared" ref="Q40" si="457">1-EXP(-15*2/10000*$C40)</f>
        <v>0.99994672623648051</v>
      </c>
      <c r="R40">
        <f t="shared" ref="R40" si="458">1-EXP(-15*4*($A40)^2/10000*$C40)</f>
        <v>1</v>
      </c>
      <c r="S40">
        <f t="shared" ref="S40" si="459">1-EXP(-20/10000*$C40)</f>
        <v>0.9985841771438082</v>
      </c>
      <c r="T40">
        <f t="shared" ref="T40" si="460">1-EXP(-20*2/10000*$C40)</f>
        <v>0.99999799544563983</v>
      </c>
      <c r="U40">
        <f t="shared" ref="U40" si="461">1-EXP(-20*4*($A40)^2/10000*$C40)</f>
        <v>1</v>
      </c>
      <c r="V40">
        <f t="shared" ref="V40" si="462">1-EXP(-25/10000*$C40)</f>
        <v>0.99972536167050785</v>
      </c>
      <c r="W40">
        <f t="shared" ref="W40" si="463">1-EXP(-25*2/10000*$C40)</f>
        <v>0.99999992457378795</v>
      </c>
      <c r="X40">
        <f t="shared" ref="X40" si="464">1-EXP(-25*4*($A40)^2/10000*$C40)</f>
        <v>1</v>
      </c>
    </row>
    <row r="41" spans="1:24" x14ac:dyDescent="0.45">
      <c r="A41">
        <v>3.8610000000000002</v>
      </c>
      <c r="B41">
        <v>0.64</v>
      </c>
      <c r="C41">
        <v>3030.0661143873554</v>
      </c>
      <c r="D41">
        <f t="shared" si="0"/>
        <v>0.26140578681605076</v>
      </c>
      <c r="E41">
        <f t="shared" si="1"/>
        <v>0.45447858825118292</v>
      </c>
      <c r="F41">
        <f t="shared" si="2"/>
        <v>0.99999998577218929</v>
      </c>
      <c r="G41">
        <f t="shared" si="3"/>
        <v>0.78019908127387727</v>
      </c>
      <c r="H41">
        <f t="shared" si="4"/>
        <v>0.95168755612715239</v>
      </c>
      <c r="I41">
        <f t="shared" si="5"/>
        <v>1</v>
      </c>
      <c r="J41">
        <f t="shared" si="6"/>
        <v>0.89695088768380327</v>
      </c>
      <c r="K41">
        <f t="shared" si="7"/>
        <v>0.98938088045084382</v>
      </c>
      <c r="L41">
        <f t="shared" si="8"/>
        <v>1</v>
      </c>
      <c r="M41">
        <f t="shared" ref="M41" si="465">1-EXP(-10/10000*$C41)</f>
        <v>0.95168755612715239</v>
      </c>
      <c r="N41">
        <f t="shared" ref="N41" si="466">1-EXP(-10*2/10000*$C41)</f>
        <v>0.9976659077670329</v>
      </c>
      <c r="O41">
        <f t="shared" ref="O41" si="467">1-EXP(-10*4*($A41)^2/10000*$C41)</f>
        <v>1</v>
      </c>
      <c r="P41">
        <f t="shared" ref="P41" si="468">1-EXP(-15/10000*$C41)</f>
        <v>0.98938088045084382</v>
      </c>
      <c r="Q41">
        <f t="shared" ref="Q41" si="469">1-EXP(-15*2/10000*$C41)</f>
        <v>0.9998872343000007</v>
      </c>
      <c r="R41">
        <f t="shared" ref="R41" si="470">1-EXP(-15*4*($A41)^2/10000*$C41)</f>
        <v>1</v>
      </c>
      <c r="S41">
        <f t="shared" ref="S41" si="471">1-EXP(-20/10000*$C41)</f>
        <v>0.9976659077670329</v>
      </c>
      <c r="T41">
        <f t="shared" ref="T41" si="472">1-EXP(-20*2/10000*$C41)</f>
        <v>0.999994552013448</v>
      </c>
      <c r="U41">
        <f t="shared" ref="U41" si="473">1-EXP(-20*4*($A41)^2/10000*$C41)</f>
        <v>1</v>
      </c>
      <c r="V41">
        <f t="shared" ref="V41" si="474">1-EXP(-25/10000*$C41)</f>
        <v>0.99948696438280238</v>
      </c>
      <c r="W41">
        <f t="shared" ref="W41" si="475">1-EXP(-25*2/10000*$C41)</f>
        <v>0.99999973679445553</v>
      </c>
      <c r="X41">
        <f t="shared" ref="X41" si="476">1-EXP(-25*4*($A41)^2/10000*$C41)</f>
        <v>1</v>
      </c>
    </row>
    <row r="42" spans="1:24" x14ac:dyDescent="0.45">
      <c r="A42">
        <v>3.8439999999999999</v>
      </c>
      <c r="B42">
        <v>0.65</v>
      </c>
      <c r="C42">
        <v>2789.9276051664183</v>
      </c>
      <c r="D42">
        <f t="shared" si="0"/>
        <v>0.24345461980708827</v>
      </c>
      <c r="E42">
        <f t="shared" si="1"/>
        <v>0.42763908770876269</v>
      </c>
      <c r="F42">
        <f t="shared" si="2"/>
        <v>0.99999993105543661</v>
      </c>
      <c r="G42">
        <f t="shared" si="3"/>
        <v>0.7521579925546954</v>
      </c>
      <c r="H42">
        <f t="shared" si="4"/>
        <v>0.93857433934548151</v>
      </c>
      <c r="I42">
        <f t="shared" si="5"/>
        <v>1</v>
      </c>
      <c r="J42">
        <f t="shared" si="6"/>
        <v>0.87661499667597398</v>
      </c>
      <c r="K42">
        <f t="shared" si="7"/>
        <v>0.98477614095473009</v>
      </c>
      <c r="L42">
        <f t="shared" si="8"/>
        <v>1</v>
      </c>
      <c r="M42">
        <f t="shared" ref="M42" si="477">1-EXP(-10/10000*$C42)</f>
        <v>0.93857433934548151</v>
      </c>
      <c r="N42">
        <f t="shared" ref="N42" si="478">1-EXP(-10*2/10000*$C42)</f>
        <v>0.99622688821315597</v>
      </c>
      <c r="O42">
        <f t="shared" ref="O42" si="479">1-EXP(-10*4*($A42)^2/10000*$C42)</f>
        <v>1</v>
      </c>
      <c r="P42">
        <f t="shared" ref="P42" si="480">1-EXP(-15/10000*$C42)</f>
        <v>0.98477614095473009</v>
      </c>
      <c r="Q42">
        <f t="shared" ref="Q42" si="481">1-EXP(-15*2/10000*$C42)</f>
        <v>0.99976823411576976</v>
      </c>
      <c r="R42">
        <f t="shared" ref="R42" si="482">1-EXP(-15*4*($A42)^2/10000*$C42)</f>
        <v>1</v>
      </c>
      <c r="S42">
        <f t="shared" ref="S42" si="483">1-EXP(-20/10000*$C42)</f>
        <v>0.99622688821315597</v>
      </c>
      <c r="T42">
        <f t="shared" ref="T42" si="484">1-EXP(-20*2/10000*$C42)</f>
        <v>0.99998576362744396</v>
      </c>
      <c r="U42">
        <f t="shared" ref="U42" si="485">1-EXP(-20*4*($A42)^2/10000*$C42)</f>
        <v>1</v>
      </c>
      <c r="V42">
        <f t="shared" ref="V42" si="486">1-EXP(-25/10000*$C42)</f>
        <v>0.99906486440043307</v>
      </c>
      <c r="W42">
        <f t="shared" ref="W42" si="487">1-EXP(-25*2/10000*$C42)</f>
        <v>0.99999912552141046</v>
      </c>
      <c r="X42">
        <f t="shared" ref="X42" si="488">1-EXP(-25*4*($A42)^2/10000*$C42)</f>
        <v>1</v>
      </c>
    </row>
    <row r="43" spans="1:24" x14ac:dyDescent="0.45">
      <c r="A43">
        <v>3.8279999999999998</v>
      </c>
      <c r="B43">
        <v>0.66</v>
      </c>
      <c r="C43">
        <v>2570.0131901912132</v>
      </c>
      <c r="D43">
        <f t="shared" si="0"/>
        <v>0.22663280632133997</v>
      </c>
      <c r="E43">
        <f t="shared" si="1"/>
        <v>0.40190318374159384</v>
      </c>
      <c r="F43">
        <f t="shared" si="2"/>
        <v>0.99999971305109414</v>
      </c>
      <c r="G43">
        <f t="shared" si="3"/>
        <v>0.72335124089905878</v>
      </c>
      <c r="H43">
        <f t="shared" si="4"/>
        <v>0.92346546408790942</v>
      </c>
      <c r="I43">
        <f t="shared" si="5"/>
        <v>1</v>
      </c>
      <c r="J43">
        <f t="shared" si="6"/>
        <v>0.85448991654030881</v>
      </c>
      <c r="K43">
        <f t="shared" si="7"/>
        <v>0.97882681561155371</v>
      </c>
      <c r="L43">
        <f t="shared" si="8"/>
        <v>1</v>
      </c>
      <c r="M43">
        <f t="shared" ref="M43" si="489">1-EXP(-10/10000*$C43)</f>
        <v>0.92346546408790942</v>
      </c>
      <c r="N43">
        <f t="shared" ref="N43" si="490">1-EXP(-10*2/10000*$C43)</f>
        <v>0.99414246481272095</v>
      </c>
      <c r="O43">
        <f t="shared" ref="O43" si="491">1-EXP(-10*4*($A43)^2/10000*$C43)</f>
        <v>1</v>
      </c>
      <c r="P43">
        <f t="shared" ref="P43" si="492">1-EXP(-15/10000*$C43)</f>
        <v>0.97882681561155371</v>
      </c>
      <c r="Q43">
        <f t="shared" ref="Q43" si="493">1-EXP(-15*2/10000*$C43)</f>
        <v>0.9995516962628529</v>
      </c>
      <c r="R43">
        <f t="shared" ref="R43" si="494">1-EXP(-15*4*($A43)^2/10000*$C43)</f>
        <v>1</v>
      </c>
      <c r="S43">
        <f t="shared" ref="S43" si="495">1-EXP(-20/10000*$C43)</f>
        <v>0.99414246481272095</v>
      </c>
      <c r="T43">
        <f t="shared" ref="T43" si="496">1-EXP(-20*2/10000*$C43)</f>
        <v>0.99996568928152973</v>
      </c>
      <c r="U43">
        <f t="shared" ref="U43" si="497">1-EXP(-20*4*($A43)^2/10000*$C43)</f>
        <v>1</v>
      </c>
      <c r="V43">
        <f t="shared" ref="V43" si="498">1-EXP(-25/10000*$C43)</f>
        <v>0.99837952015904918</v>
      </c>
      <c r="W43">
        <f t="shared" ref="W43" si="499">1-EXP(-25*2/10000*$C43)</f>
        <v>0.99999737404508504</v>
      </c>
      <c r="X43">
        <f t="shared" ref="X43" si="500">1-EXP(-25*4*($A43)^2/10000*$C43)</f>
        <v>1</v>
      </c>
    </row>
    <row r="44" spans="1:24" x14ac:dyDescent="0.45">
      <c r="A44">
        <v>3.8130000000000002</v>
      </c>
      <c r="B44">
        <v>0.67</v>
      </c>
      <c r="C44">
        <v>2390.0486677429694</v>
      </c>
      <c r="D44">
        <f t="shared" si="0"/>
        <v>0.21258894978849752</v>
      </c>
      <c r="E44">
        <f t="shared" si="1"/>
        <v>0.37998383800481872</v>
      </c>
      <c r="F44">
        <f t="shared" si="2"/>
        <v>0.99999908059341891</v>
      </c>
      <c r="G44">
        <f t="shared" si="3"/>
        <v>0.69730341168735577</v>
      </c>
      <c r="H44">
        <f t="shared" si="4"/>
        <v>0.90837477542388556</v>
      </c>
      <c r="I44">
        <f t="shared" si="5"/>
        <v>1</v>
      </c>
      <c r="J44">
        <f t="shared" si="6"/>
        <v>0.83346278829471865</v>
      </c>
      <c r="K44">
        <f t="shared" si="7"/>
        <v>0.97226535711743034</v>
      </c>
      <c r="L44">
        <f t="shared" si="8"/>
        <v>1</v>
      </c>
      <c r="M44">
        <f t="shared" ref="M44" si="501">1-EXP(-10/10000*$C44)</f>
        <v>0.90837477542388556</v>
      </c>
      <c r="N44">
        <f t="shared" ref="N44" si="502">1-EXP(-10*2/10000*$C44)</f>
        <v>0.99160481822137658</v>
      </c>
      <c r="O44">
        <f t="shared" ref="O44" si="503">1-EXP(-10*4*($A44)^2/10000*$C44)</f>
        <v>1</v>
      </c>
      <c r="P44">
        <f t="shared" ref="P44" si="504">1-EXP(-15/10000*$C44)</f>
        <v>0.97226535711743034</v>
      </c>
      <c r="Q44">
        <f t="shared" ref="Q44" si="505">1-EXP(-15*2/10000*$C44)</f>
        <v>0.99923078958417633</v>
      </c>
      <c r="R44">
        <f t="shared" ref="R44" si="506">1-EXP(-15*4*($A44)^2/10000*$C44)</f>
        <v>1</v>
      </c>
      <c r="S44">
        <f t="shared" ref="S44" si="507">1-EXP(-20/10000*$C44)</f>
        <v>0.99160481822137658</v>
      </c>
      <c r="T44">
        <f t="shared" ref="T44" si="508">1-EXP(-20*2/10000*$C44)</f>
        <v>0.99992952092290388</v>
      </c>
      <c r="U44">
        <f t="shared" ref="U44" si="509">1-EXP(-20*4*($A44)^2/10000*$C44)</f>
        <v>1</v>
      </c>
      <c r="V44">
        <f t="shared" ref="V44" si="510">1-EXP(-25/10000*$C44)</f>
        <v>0.99745880711734625</v>
      </c>
      <c r="W44">
        <f t="shared" ref="W44" si="511">1-EXP(-25*2/10000*$C44)</f>
        <v>0.99999354233873317</v>
      </c>
      <c r="X44">
        <f t="shared" ref="X44" si="512">1-EXP(-25*4*($A44)^2/10000*$C44)</f>
        <v>1</v>
      </c>
    </row>
    <row r="45" spans="1:24" x14ac:dyDescent="0.45">
      <c r="A45">
        <v>3.798</v>
      </c>
      <c r="B45">
        <v>0.68</v>
      </c>
      <c r="C45">
        <v>2200.0388553521461</v>
      </c>
      <c r="D45">
        <f t="shared" si="0"/>
        <v>0.19748432024651341</v>
      </c>
      <c r="E45">
        <f>1-EXP(-8.7*2/10000*$C45)</f>
        <v>0.97824839232990679</v>
      </c>
      <c r="F45">
        <f t="shared" si="2"/>
        <v>0.99999693067138462</v>
      </c>
      <c r="G45">
        <f t="shared" si="3"/>
        <v>0.66713538315069054</v>
      </c>
      <c r="H45">
        <f t="shared" si="4"/>
        <v>0.88920114684976237</v>
      </c>
      <c r="I45">
        <f t="shared" si="5"/>
        <v>1</v>
      </c>
      <c r="J45">
        <f t="shared" si="6"/>
        <v>0.80795568792282146</v>
      </c>
      <c r="K45">
        <f t="shared" si="7"/>
        <v>0.96311898219880321</v>
      </c>
      <c r="L45">
        <f t="shared" si="8"/>
        <v>1</v>
      </c>
      <c r="M45">
        <f t="shared" ref="M45" si="513">1-EXP(-10/10000*$C45)</f>
        <v>0.88920114684976237</v>
      </c>
      <c r="N45">
        <f t="shared" ref="N45" si="514">1-EXP(-10*2/10000*$C45)</f>
        <v>0.98772361414059207</v>
      </c>
      <c r="O45">
        <f t="shared" ref="O45" si="515">1-EXP(-10*4*($A45)^2/10000*$C45)</f>
        <v>1</v>
      </c>
      <c r="P45">
        <f t="shared" ref="P45" si="516">1-EXP(-15/10000*$C45)</f>
        <v>0.96311898219880321</v>
      </c>
      <c r="Q45">
        <f t="shared" ref="Q45" si="517">1-EXP(-15*2/10000*$C45)</f>
        <v>0.99863979052594776</v>
      </c>
      <c r="R45">
        <f t="shared" ref="R45" si="518">1-EXP(-15*4*($A45)^2/10000*$C45)</f>
        <v>1</v>
      </c>
      <c r="S45">
        <f t="shared" ref="S45" si="519">1-EXP(-20/10000*$C45)</f>
        <v>0.98772361414059207</v>
      </c>
      <c r="T45">
        <f t="shared" ref="T45" si="520">1-EXP(-20*2/10000*$C45)</f>
        <v>0.99984929035023096</v>
      </c>
      <c r="U45">
        <f t="shared" ref="U45" si="521">1-EXP(-20*4*($A45)^2/10000*$C45)</f>
        <v>1</v>
      </c>
      <c r="V45">
        <f t="shared" ref="V45" si="522">1-EXP(-25/10000*$C45)</f>
        <v>0.99591362552461393</v>
      </c>
      <c r="W45">
        <f t="shared" ref="W45" si="523">1-EXP(-25*2/10000*$C45)</f>
        <v>0.9999833015436469</v>
      </c>
      <c r="X45">
        <f t="shared" ref="X45" si="524">1-EXP(-25*4*($A45)^2/10000*$C45)</f>
        <v>1</v>
      </c>
    </row>
    <row r="46" spans="1:24" x14ac:dyDescent="0.45">
      <c r="A46">
        <v>3.7839999999999998</v>
      </c>
      <c r="B46">
        <v>0.69</v>
      </c>
      <c r="C46">
        <v>2039.9408297309722</v>
      </c>
      <c r="D46">
        <f t="shared" si="0"/>
        <v>0.18453280368564362</v>
      </c>
      <c r="E46">
        <f t="shared" ref="E46:E55" si="525">1-EXP(-8.7*2/10000*$C46)</f>
        <v>0.97126090947442378</v>
      </c>
      <c r="F46">
        <f t="shared" si="2"/>
        <v>0.9999915697522771</v>
      </c>
      <c r="G46">
        <f t="shared" si="3"/>
        <v>0.63939439141929921</v>
      </c>
      <c r="H46">
        <f t="shared" si="4"/>
        <v>0.86996359506014243</v>
      </c>
      <c r="I46">
        <f t="shared" si="5"/>
        <v>1</v>
      </c>
      <c r="J46">
        <f t="shared" si="6"/>
        <v>0.78345472311550235</v>
      </c>
      <c r="K46">
        <f t="shared" si="7"/>
        <v>0.95310814305901626</v>
      </c>
      <c r="L46">
        <f t="shared" si="8"/>
        <v>1</v>
      </c>
      <c r="M46">
        <f t="shared" ref="M46" si="526">1-EXP(-10/10000*$C46)</f>
        <v>0.86996359506014243</v>
      </c>
      <c r="N46">
        <f t="shared" ref="N46" si="527">1-EXP(-10*2/10000*$C46)</f>
        <v>0.98309053339031738</v>
      </c>
      <c r="O46">
        <f t="shared" ref="O46" si="528">1-EXP(-10*4*($A46)^2/10000*$C46)</f>
        <v>1</v>
      </c>
      <c r="P46">
        <f t="shared" ref="P46" si="529">1-EXP(-15/10000*$C46)</f>
        <v>0.95310814305901626</v>
      </c>
      <c r="Q46">
        <f t="shared" ref="Q46" si="530">1-EXP(-15*2/10000*$C46)</f>
        <v>0.99780115375262635</v>
      </c>
      <c r="R46">
        <f t="shared" ref="R46" si="531">1-EXP(-15*4*($A46)^2/10000*$C46)</f>
        <v>1</v>
      </c>
      <c r="S46">
        <f t="shared" ref="S46" si="532">1-EXP(-20/10000*$C46)</f>
        <v>0.98309053339031738</v>
      </c>
      <c r="T46">
        <f t="shared" ref="T46" si="533">1-EXP(-20*2/10000*$C46)</f>
        <v>0.99971406993897605</v>
      </c>
      <c r="U46">
        <f t="shared" ref="U46" si="534">1-EXP(-20*4*($A46)^2/10000*$C46)</f>
        <v>1</v>
      </c>
      <c r="V46">
        <f t="shared" ref="V46" si="535">1-EXP(-25/10000*$C46)</f>
        <v>0.99390235150244033</v>
      </c>
      <c r="W46">
        <f t="shared" ref="W46" si="536">1-EXP(-25*2/10000*$C46)</f>
        <v>0.99996281868280024</v>
      </c>
      <c r="X46">
        <f t="shared" ref="X46" si="537">1-EXP(-25*4*($A46)^2/10000*$C46)</f>
        <v>1</v>
      </c>
    </row>
    <row r="47" spans="1:24" x14ac:dyDescent="0.45">
      <c r="A47">
        <v>3.7719999999999998</v>
      </c>
      <c r="B47">
        <v>0.7</v>
      </c>
      <c r="C47">
        <v>1889.9821403996195</v>
      </c>
      <c r="D47">
        <f t="shared" si="0"/>
        <v>0.17221201491032523</v>
      </c>
      <c r="E47">
        <f t="shared" si="525"/>
        <v>0.96269279935927843</v>
      </c>
      <c r="F47">
        <f t="shared" si="2"/>
        <v>0.99997868829832226</v>
      </c>
      <c r="G47">
        <f t="shared" si="3"/>
        <v>0.61131695825184384</v>
      </c>
      <c r="H47">
        <f t="shared" si="4"/>
        <v>0.84892549305740106</v>
      </c>
      <c r="I47">
        <f t="shared" si="5"/>
        <v>1</v>
      </c>
      <c r="J47">
        <f t="shared" si="6"/>
        <v>0.75767769626166825</v>
      </c>
      <c r="K47">
        <f t="shared" si="7"/>
        <v>0.94127990111094773</v>
      </c>
      <c r="L47">
        <f t="shared" si="8"/>
        <v>1</v>
      </c>
      <c r="M47">
        <f t="shared" ref="M47" si="538">1-EXP(-10/10000*$C47)</f>
        <v>0.84892549305740106</v>
      </c>
      <c r="N47">
        <f t="shared" ref="N47" si="539">1-EXP(-10*2/10000*$C47)</f>
        <v>0.97717649335205059</v>
      </c>
      <c r="O47">
        <f t="shared" ref="O47" si="540">1-EXP(-10*4*($A47)^2/10000*$C47)</f>
        <v>1</v>
      </c>
      <c r="P47">
        <f t="shared" ref="P47" si="541">1-EXP(-15/10000*$C47)</f>
        <v>0.94127990111094773</v>
      </c>
      <c r="Q47">
        <f t="shared" ref="Q47" si="542">1-EXP(-15*2/10000*$C47)</f>
        <v>0.99655194998645991</v>
      </c>
      <c r="R47">
        <f t="shared" ref="R47" si="543">1-EXP(-15*4*($A47)^2/10000*$C47)</f>
        <v>1</v>
      </c>
      <c r="S47">
        <f t="shared" ref="S47" si="544">1-EXP(-20/10000*$C47)</f>
        <v>0.97717649335205059</v>
      </c>
      <c r="T47">
        <f t="shared" ref="T47" si="545">1-EXP(-20*2/10000*$C47)</f>
        <v>0.99947908754429104</v>
      </c>
      <c r="U47">
        <f t="shared" ref="U47" si="546">1-EXP(-20*4*($A47)^2/10000*$C47)</f>
        <v>1</v>
      </c>
      <c r="V47">
        <f t="shared" ref="V47" si="547">1-EXP(-25/10000*$C47)</f>
        <v>0.99112889001271576</v>
      </c>
      <c r="W47">
        <f t="shared" ref="W47" si="548">1-EXP(-25*2/10000*$C47)</f>
        <v>0.99992130340759355</v>
      </c>
      <c r="X47">
        <f t="shared" ref="X47" si="549">1-EXP(-25*4*($A47)^2/10000*$C47)</f>
        <v>1</v>
      </c>
    </row>
    <row r="48" spans="1:24" x14ac:dyDescent="0.45">
      <c r="A48">
        <v>3.7589999999999999</v>
      </c>
      <c r="B48">
        <v>0.71</v>
      </c>
      <c r="C48">
        <v>1779.9998488536648</v>
      </c>
      <c r="D48">
        <f t="shared" si="0"/>
        <v>0.16305756386115389</v>
      </c>
      <c r="E48">
        <f t="shared" si="525"/>
        <v>0.95482447120101177</v>
      </c>
      <c r="F48">
        <f t="shared" si="2"/>
        <v>0.99995727032087578</v>
      </c>
      <c r="G48">
        <f t="shared" si="3"/>
        <v>0.58934421621309729</v>
      </c>
      <c r="H48">
        <f t="shared" si="4"/>
        <v>0.83136182724236463</v>
      </c>
      <c r="I48">
        <f t="shared" si="5"/>
        <v>1</v>
      </c>
      <c r="J48">
        <f t="shared" si="6"/>
        <v>0.73684179471242428</v>
      </c>
      <c r="K48">
        <f t="shared" si="7"/>
        <v>0.93074775898982209</v>
      </c>
      <c r="L48">
        <f t="shared" si="8"/>
        <v>1</v>
      </c>
      <c r="M48">
        <f t="shared" ref="M48" si="550">1-EXP(-10/10000*$C48)</f>
        <v>0.83136182724236463</v>
      </c>
      <c r="N48">
        <f t="shared" ref="N48" si="551">1-EXP(-10*2/10000*$C48)</f>
        <v>0.97156116668896597</v>
      </c>
      <c r="O48">
        <f t="shared" ref="O48" si="552">1-EXP(-10*4*($A48)^2/10000*$C48)</f>
        <v>1</v>
      </c>
      <c r="P48">
        <f t="shared" ref="P48" si="553">1-EXP(-15/10000*$C48)</f>
        <v>0.93074775898982209</v>
      </c>
      <c r="Q48">
        <f t="shared" ref="Q48" si="554">1-EXP(-15*2/10000*$C48)</f>
        <v>0.99520412711506823</v>
      </c>
      <c r="R48">
        <f t="shared" ref="R48" si="555">1-EXP(-15*4*($A48)^2/10000*$C48)</f>
        <v>1</v>
      </c>
      <c r="S48">
        <f t="shared" ref="S48" si="556">1-EXP(-20/10000*$C48)</f>
        <v>0.97156116668896597</v>
      </c>
      <c r="T48">
        <f t="shared" ref="T48" si="557">1-EXP(-20*2/10000*$C48)</f>
        <v>0.99919123275990718</v>
      </c>
      <c r="U48">
        <f t="shared" ref="U48" si="558">1-EXP(-20*4*($A48)^2/10000*$C48)</f>
        <v>1</v>
      </c>
      <c r="V48">
        <f t="shared" ref="V48" si="559">1-EXP(-25/10000*$C48)</f>
        <v>0.98832142861667227</v>
      </c>
      <c r="W48">
        <f t="shared" ref="W48" si="560">1-EXP(-25*2/10000*$C48)</f>
        <v>0.99986361097044452</v>
      </c>
      <c r="X48">
        <f t="shared" ref="X48" si="561">1-EXP(-25*4*($A48)^2/10000*$C48)</f>
        <v>1</v>
      </c>
    </row>
    <row r="49" spans="1:25" x14ac:dyDescent="0.45">
      <c r="A49">
        <v>3.7480000000000002</v>
      </c>
      <c r="B49">
        <v>0.72</v>
      </c>
      <c r="C49">
        <v>1680.0015780921815</v>
      </c>
      <c r="D49">
        <f t="shared" si="0"/>
        <v>0.1546462987199585</v>
      </c>
      <c r="E49">
        <f t="shared" si="525"/>
        <v>0.94623877227494446</v>
      </c>
      <c r="F49">
        <f t="shared" si="2"/>
        <v>0.99992051415125072</v>
      </c>
      <c r="G49">
        <f t="shared" si="3"/>
        <v>0.56828981721028682</v>
      </c>
      <c r="H49">
        <f t="shared" si="4"/>
        <v>0.81362631807567243</v>
      </c>
      <c r="I49">
        <f t="shared" si="5"/>
        <v>1</v>
      </c>
      <c r="J49">
        <f t="shared" si="6"/>
        <v>0.71634630922418197</v>
      </c>
      <c r="K49">
        <f t="shared" si="7"/>
        <v>0.91954058370925662</v>
      </c>
      <c r="L49">
        <f t="shared" si="8"/>
        <v>1</v>
      </c>
      <c r="M49">
        <f t="shared" ref="M49" si="562">1-EXP(-10/10000*$C49)</f>
        <v>0.81362631807567243</v>
      </c>
      <c r="N49">
        <f t="shared" ref="N49" si="563">1-EXP(-10*2/10000*$C49)</f>
        <v>0.96526485068596957</v>
      </c>
      <c r="O49">
        <f t="shared" ref="O49" si="564">1-EXP(-10*4*($A49)^2/10000*$C49)</f>
        <v>1</v>
      </c>
      <c r="P49">
        <f t="shared" ref="P49" si="565">1-EXP(-15/10000*$C49)</f>
        <v>0.91954058370925662</v>
      </c>
      <c r="Q49">
        <f t="shared" ref="Q49" si="566">1-EXP(-15*2/10000*$C49)</f>
        <v>0.99352628233015283</v>
      </c>
      <c r="R49">
        <f t="shared" ref="R49" si="567">1-EXP(-15*4*($A49)^2/10000*$C49)</f>
        <v>1</v>
      </c>
      <c r="S49">
        <f t="shared" ref="S49" si="568">1-EXP(-20/10000*$C49)</f>
        <v>0.96526485068596957</v>
      </c>
      <c r="T49">
        <f t="shared" ref="T49" si="569">1-EXP(-20*2/10000*$C49)</f>
        <v>0.99879346940213198</v>
      </c>
      <c r="U49">
        <f t="shared" ref="U49" si="570">1-EXP(-20*4*($A49)^2/10000*$C49)</f>
        <v>1</v>
      </c>
      <c r="V49">
        <f t="shared" ref="V49" si="571">1-EXP(-25/10000*$C49)</f>
        <v>0.98500448234041194</v>
      </c>
      <c r="W49">
        <f t="shared" ref="W49" si="572">1-EXP(-25*2/10000*$C49)</f>
        <v>0.99977513445012101</v>
      </c>
      <c r="X49">
        <f t="shared" ref="X49" si="573">1-EXP(-25*4*($A49)^2/10000*$C49)</f>
        <v>1</v>
      </c>
    </row>
    <row r="50" spans="1:25" x14ac:dyDescent="0.45">
      <c r="A50">
        <v>3.7370000000000001</v>
      </c>
      <c r="B50">
        <v>0.73</v>
      </c>
      <c r="C50">
        <v>1540.000111686556</v>
      </c>
      <c r="D50">
        <f t="shared" si="0"/>
        <v>0.14272798856311852</v>
      </c>
      <c r="E50">
        <f t="shared" si="525"/>
        <v>0.93140942842779972</v>
      </c>
      <c r="F50">
        <f t="shared" si="2"/>
        <v>0.99981636210988389</v>
      </c>
      <c r="G50">
        <f t="shared" si="3"/>
        <v>0.53698695754493864</v>
      </c>
      <c r="H50">
        <f t="shared" si="4"/>
        <v>0.78561892251650756</v>
      </c>
      <c r="I50">
        <f t="shared" si="5"/>
        <v>1</v>
      </c>
      <c r="J50">
        <f t="shared" si="6"/>
        <v>0.68494248948735392</v>
      </c>
      <c r="K50">
        <f t="shared" si="7"/>
        <v>0.90073876506957395</v>
      </c>
      <c r="L50">
        <f t="shared" si="8"/>
        <v>1</v>
      </c>
      <c r="M50">
        <f t="shared" ref="M50" si="574">1-EXP(-10/10000*$C50)</f>
        <v>0.78561892251650756</v>
      </c>
      <c r="N50">
        <f t="shared" ref="N50" si="575">1-EXP(-10*2/10000*$C50)</f>
        <v>0.95404075361701679</v>
      </c>
      <c r="O50">
        <f t="shared" ref="O50" si="576">1-EXP(-10*4*($A50)^2/10000*$C50)</f>
        <v>1</v>
      </c>
      <c r="P50">
        <f t="shared" ref="P50" si="577">1-EXP(-15/10000*$C50)</f>
        <v>0.90073876506957395</v>
      </c>
      <c r="Q50">
        <f t="shared" ref="Q50" si="578">1-EXP(-15*2/10000*$C50)</f>
        <v>0.99014720724008676</v>
      </c>
      <c r="R50">
        <f t="shared" ref="R50" si="579">1-EXP(-15*4*($A50)^2/10000*$C50)</f>
        <v>1</v>
      </c>
      <c r="S50">
        <f t="shared" ref="S50" si="580">1-EXP(-20/10000*$C50)</f>
        <v>0.95404075361701679</v>
      </c>
      <c r="T50">
        <f t="shared" ref="T50" si="581">1-EXP(-20*2/10000*$C50)</f>
        <v>0.99788774767190824</v>
      </c>
      <c r="U50">
        <f t="shared" ref="U50" si="582">1-EXP(-20*4*($A50)^2/10000*$C50)</f>
        <v>1</v>
      </c>
      <c r="V50">
        <f t="shared" ref="V50" si="583">1-EXP(-25/10000*$C50)</f>
        <v>0.97872026950327318</v>
      </c>
      <c r="W50">
        <f t="shared" ref="W50" si="584">1-EXP(-25*2/10000*$C50)</f>
        <v>0.99954717306998664</v>
      </c>
      <c r="X50">
        <f t="shared" ref="X50" si="585">1-EXP(-25*4*($A50)^2/10000*$C50)</f>
        <v>1</v>
      </c>
    </row>
    <row r="51" spans="1:25" x14ac:dyDescent="0.45">
      <c r="A51">
        <v>3.7269999999999999</v>
      </c>
      <c r="B51">
        <v>0.74</v>
      </c>
      <c r="C51">
        <v>1419.9998794225864</v>
      </c>
      <c r="D51">
        <f t="shared" si="0"/>
        <v>0.13237873305253323</v>
      </c>
      <c r="E51">
        <f t="shared" si="525"/>
        <v>0.91548276409358664</v>
      </c>
      <c r="F51">
        <f t="shared" si="2"/>
        <v>0.99962546294028265</v>
      </c>
      <c r="G51">
        <f t="shared" si="3"/>
        <v>0.50835577289844114</v>
      </c>
      <c r="H51">
        <f t="shared" si="4"/>
        <v>0.75828595395771081</v>
      </c>
      <c r="I51">
        <f t="shared" si="5"/>
        <v>1</v>
      </c>
      <c r="J51">
        <f t="shared" si="6"/>
        <v>0.65527211405798358</v>
      </c>
      <c r="K51">
        <f t="shared" si="7"/>
        <v>0.88116268465394809</v>
      </c>
      <c r="L51">
        <f t="shared" si="8"/>
        <v>1</v>
      </c>
      <c r="M51">
        <f t="shared" ref="M51" si="586">1-EXP(-10/10000*$C51)</f>
        <v>0.75828595395771081</v>
      </c>
      <c r="N51">
        <f t="shared" ref="N51" si="587">1-EXP(-10*2/10000*$C51)</f>
        <v>0.94157431994586616</v>
      </c>
      <c r="O51">
        <f t="shared" ref="O51" si="588">1-EXP(-10*4*($A51)^2/10000*$C51)</f>
        <v>1</v>
      </c>
      <c r="P51">
        <f t="shared" ref="P51" si="589">1-EXP(-15/10000*$C51)</f>
        <v>0.88116268465394809</v>
      </c>
      <c r="Q51">
        <f t="shared" ref="Q51" si="590">1-EXP(-15*2/10000*$C51)</f>
        <v>0.98587769248134305</v>
      </c>
      <c r="R51">
        <f t="shared" ref="R51" si="591">1-EXP(-15*4*($A51)^2/10000*$C51)</f>
        <v>1</v>
      </c>
      <c r="S51">
        <f t="shared" ref="S51" si="592">1-EXP(-20/10000*$C51)</f>
        <v>0.94157431994586616</v>
      </c>
      <c r="T51">
        <f t="shared" ref="T51" si="593">1-EXP(-20*2/10000*$C51)</f>
        <v>0.99658643991021201</v>
      </c>
      <c r="U51">
        <f t="shared" ref="U51" si="594">1-EXP(-20*4*($A51)^2/10000*$C51)</f>
        <v>1</v>
      </c>
      <c r="V51">
        <f t="shared" ref="V51" si="595">1-EXP(-25/10000*$C51)</f>
        <v>0.97127535168690238</v>
      </c>
      <c r="W51">
        <f t="shared" ref="W51" si="596">1-EXP(-25*2/10000*$C51)</f>
        <v>0.99917489457928887</v>
      </c>
      <c r="X51">
        <f t="shared" ref="X51" si="597">1-EXP(-25*4*($A51)^2/10000*$C51)</f>
        <v>1</v>
      </c>
    </row>
    <row r="52" spans="1:25" x14ac:dyDescent="0.45">
      <c r="A52">
        <v>3.7170000000000001</v>
      </c>
      <c r="B52">
        <v>0.75</v>
      </c>
      <c r="C52">
        <v>1310.0022486448961</v>
      </c>
      <c r="D52">
        <f t="shared" si="0"/>
        <v>0.12278242286406138</v>
      </c>
      <c r="E52">
        <f t="shared" si="525"/>
        <v>0.89765480478649806</v>
      </c>
      <c r="F52">
        <f t="shared" si="2"/>
        <v>0.99928243215907697</v>
      </c>
      <c r="G52">
        <f t="shared" si="3"/>
        <v>0.48055852143299493</v>
      </c>
      <c r="H52">
        <f t="shared" si="4"/>
        <v>0.73018055034412366</v>
      </c>
      <c r="I52">
        <f t="shared" si="5"/>
        <v>0.99999999999999978</v>
      </c>
      <c r="J52">
        <f t="shared" si="6"/>
        <v>0.62562663840040122</v>
      </c>
      <c r="K52">
        <f t="shared" si="7"/>
        <v>0.85984458612461601</v>
      </c>
      <c r="L52">
        <f t="shared" si="8"/>
        <v>1</v>
      </c>
      <c r="M52">
        <f t="shared" ref="M52" si="598">1-EXP(-10/10000*$C52)</f>
        <v>0.73018055034412366</v>
      </c>
      <c r="N52">
        <f t="shared" ref="N52" si="599">1-EXP(-10*2/10000*$C52)</f>
        <v>0.92719746458740004</v>
      </c>
      <c r="O52">
        <f t="shared" ref="O52" si="600">1-EXP(-10*4*($A52)^2/10000*$C52)</f>
        <v>1</v>
      </c>
      <c r="P52">
        <f t="shared" ref="P52" si="601">1-EXP(-15/10000*$C52)</f>
        <v>0.85984458612461601</v>
      </c>
      <c r="Q52">
        <f t="shared" ref="Q52" si="602">1-EXP(-15*2/10000*$C52)</f>
        <v>0.98035645996141985</v>
      </c>
      <c r="R52">
        <f t="shared" ref="R52" si="603">1-EXP(-15*4*($A52)^2/10000*$C52)</f>
        <v>1</v>
      </c>
      <c r="S52">
        <f t="shared" ref="S52" si="604">1-EXP(-20/10000*$C52)</f>
        <v>0.92719746458740004</v>
      </c>
      <c r="T52">
        <f t="shared" ref="T52" si="605">1-EXP(-20*2/10000*$C52)</f>
        <v>0.99469979083749716</v>
      </c>
      <c r="U52">
        <f t="shared" ref="U52" si="606">1-EXP(-20*4*($A52)^2/10000*$C52)</f>
        <v>1</v>
      </c>
      <c r="V52">
        <f t="shared" ref="V52" si="607">1-EXP(-25/10000*$C52)</f>
        <v>0.96218334336185229</v>
      </c>
      <c r="W52">
        <f t="shared" ref="W52" si="608">1-EXP(-25*2/10000*$C52)</f>
        <v>0.99856990048071248</v>
      </c>
      <c r="X52">
        <f t="shared" ref="X52" si="609">1-EXP(-25*4*($A52)^2/10000*$C52)</f>
        <v>1</v>
      </c>
    </row>
    <row r="53" spans="1:25" x14ac:dyDescent="0.45">
      <c r="A53">
        <v>3.7080000000000002</v>
      </c>
      <c r="B53">
        <v>0.76</v>
      </c>
      <c r="C53">
        <v>1190.0022277834601</v>
      </c>
      <c r="D53">
        <f t="shared" si="0"/>
        <v>0.11219239702238137</v>
      </c>
      <c r="E53">
        <f t="shared" si="525"/>
        <v>0.87389039590014195</v>
      </c>
      <c r="F53">
        <f t="shared" si="2"/>
        <v>0.99856222991274213</v>
      </c>
      <c r="G53">
        <f t="shared" si="3"/>
        <v>0.44843804851280877</v>
      </c>
      <c r="H53">
        <f t="shared" si="4"/>
        <v>0.69577941367164131</v>
      </c>
      <c r="I53">
        <f t="shared" si="5"/>
        <v>0.99999999999999389</v>
      </c>
      <c r="J53">
        <f t="shared" si="6"/>
        <v>0.59037028882434917</v>
      </c>
      <c r="K53">
        <f t="shared" si="7"/>
        <v>0.83220349972215291</v>
      </c>
      <c r="L53">
        <f t="shared" si="8"/>
        <v>1</v>
      </c>
      <c r="M53">
        <f t="shared" ref="M53" si="610">1-EXP(-10/10000*$C53)</f>
        <v>0.69577941367164131</v>
      </c>
      <c r="N53">
        <f t="shared" ref="N53" si="611">1-EXP(-10*2/10000*$C53)</f>
        <v>0.90744983485402964</v>
      </c>
      <c r="O53">
        <f t="shared" ref="O53" si="612">1-EXP(-10*4*($A53)^2/10000*$C53)</f>
        <v>1</v>
      </c>
      <c r="P53">
        <f t="shared" ref="P53" si="613">1-EXP(-15/10000*$C53)</f>
        <v>0.83220349972215291</v>
      </c>
      <c r="Q53">
        <f t="shared" ref="Q53" si="614">1-EXP(-15*2/10000*$C53)</f>
        <v>0.97184433449450647</v>
      </c>
      <c r="R53">
        <f t="shared" ref="R53" si="615">1-EXP(-15*4*($A53)^2/10000*$C53)</f>
        <v>1</v>
      </c>
      <c r="S53">
        <f t="shared" ref="S53" si="616">1-EXP(-20/10000*$C53)</f>
        <v>0.90744983485402964</v>
      </c>
      <c r="T53">
        <f t="shared" ref="T53" si="617">1-EXP(-20*2/10000*$C53)</f>
        <v>0.99143446693145365</v>
      </c>
      <c r="U53">
        <f t="shared" ref="U53" si="618">1-EXP(-20*4*($A53)^2/10000*$C53)</f>
        <v>1</v>
      </c>
      <c r="V53">
        <f t="shared" ref="V53" si="619">1-EXP(-25/10000*$C53)</f>
        <v>0.94895285030162679</v>
      </c>
      <c r="W53">
        <f t="shared" ref="W53" si="620">1-EXP(-25*2/10000*$C53)</f>
        <v>0.99739418850767192</v>
      </c>
      <c r="X53">
        <f t="shared" ref="X53" si="621">1-EXP(-25*4*($A53)^2/10000*$C53)</f>
        <v>1</v>
      </c>
    </row>
    <row r="54" spans="1:25" x14ac:dyDescent="0.45">
      <c r="A54">
        <v>3.6989999999999998</v>
      </c>
      <c r="B54">
        <v>0.77</v>
      </c>
      <c r="C54">
        <v>1099.9980677260221</v>
      </c>
      <c r="D54">
        <f t="shared" si="0"/>
        <v>0.10416569160375622</v>
      </c>
      <c r="E54">
        <f t="shared" si="525"/>
        <v>0.85251025600297192</v>
      </c>
      <c r="F54">
        <f t="shared" si="2"/>
        <v>0.99757114145021275</v>
      </c>
      <c r="G54">
        <f t="shared" si="3"/>
        <v>0.42304963220669145</v>
      </c>
      <c r="H54">
        <f t="shared" si="4"/>
        <v>0.66712827310316603</v>
      </c>
      <c r="I54">
        <f t="shared" si="5"/>
        <v>0.99999999999991551</v>
      </c>
      <c r="J54">
        <f t="shared" si="6"/>
        <v>0.56176437244203647</v>
      </c>
      <c r="K54">
        <f t="shared" si="7"/>
        <v>0.80794953473887787</v>
      </c>
      <c r="L54">
        <f t="shared" si="8"/>
        <v>1</v>
      </c>
      <c r="M54">
        <f t="shared" ref="M54" si="622">1-EXP(-10/10000*$C54)</f>
        <v>0.66712827310316603</v>
      </c>
      <c r="N54">
        <f t="shared" ref="N54" si="623">1-EXP(-10*2/10000*$C54)</f>
        <v>0.8891964134327196</v>
      </c>
      <c r="O54">
        <f t="shared" ref="O54" si="624">1-EXP(-10*4*($A54)^2/10000*$C54)</f>
        <v>1</v>
      </c>
      <c r="P54">
        <f t="shared" ref="P54" si="625">1-EXP(-15/10000*$C54)</f>
        <v>0.80794953473887787</v>
      </c>
      <c r="Q54">
        <f t="shared" ref="Q54" si="626">1-EXP(-15*2/10000*$C54)</f>
        <v>0.96311661879298649</v>
      </c>
      <c r="R54">
        <f t="shared" ref="R54" si="627">1-EXP(-15*4*($A54)^2/10000*$C54)</f>
        <v>1</v>
      </c>
      <c r="S54">
        <f t="shared" ref="S54" si="628">1-EXP(-20/10000*$C54)</f>
        <v>0.8891964134327196</v>
      </c>
      <c r="T54">
        <f t="shared" ref="T54" si="629">1-EXP(-20*2/10000*$C54)</f>
        <v>0.98772256520382717</v>
      </c>
      <c r="U54">
        <f t="shared" ref="U54" si="630">1-EXP(-20*4*($A54)^2/10000*$C54)</f>
        <v>1</v>
      </c>
      <c r="V54">
        <f t="shared" ref="V54" si="631">1-EXP(-25/10000*$C54)</f>
        <v>0.93607182997718985</v>
      </c>
      <c r="W54">
        <f t="shared" ref="W54" si="632">1-EXP(-25*2/10000*$C54)</f>
        <v>0.99591318907753468</v>
      </c>
      <c r="X54">
        <f t="shared" ref="X54" si="633">1-EXP(-25*4*($A54)^2/10000*$C54)</f>
        <v>1</v>
      </c>
    </row>
    <row r="55" spans="1:25" x14ac:dyDescent="0.45">
      <c r="A55">
        <v>3.6909999999999998</v>
      </c>
      <c r="B55">
        <v>0.78</v>
      </c>
      <c r="C55">
        <v>1030.0074006254167</v>
      </c>
      <c r="D55">
        <f t="shared" si="0"/>
        <v>9.7873694148617352E-2</v>
      </c>
      <c r="E55">
        <f t="shared" si="525"/>
        <v>0.83340888418105985</v>
      </c>
      <c r="F55">
        <f t="shared" si="2"/>
        <v>0.99634958529820639</v>
      </c>
      <c r="G55">
        <f t="shared" si="3"/>
        <v>0.40250161631671544</v>
      </c>
      <c r="H55">
        <f t="shared" si="4"/>
        <v>0.6429956814958625</v>
      </c>
      <c r="I55">
        <f t="shared" si="5"/>
        <v>0.99999999999935185</v>
      </c>
      <c r="J55">
        <f t="shared" si="6"/>
        <v>0.53814558216449337</v>
      </c>
      <c r="K55">
        <f t="shared" si="7"/>
        <v>0.78669049672582536</v>
      </c>
      <c r="L55">
        <f t="shared" si="8"/>
        <v>1</v>
      </c>
      <c r="M55">
        <f t="shared" ref="M55" si="634">1-EXP(-10/10000*$C55)</f>
        <v>0.6429956814958625</v>
      </c>
      <c r="N55">
        <f t="shared" ref="N55" si="635">1-EXP(-10*2/10000*$C55)</f>
        <v>0.87254791656939634</v>
      </c>
      <c r="O55">
        <f t="shared" ref="O55" si="636">1-EXP(-10*4*($A55)^2/10000*$C55)</f>
        <v>1</v>
      </c>
      <c r="P55">
        <f t="shared" ref="P55" si="637">1-EXP(-15/10000*$C55)</f>
        <v>0.78669049672582536</v>
      </c>
      <c r="Q55">
        <f t="shared" ref="Q55" si="638">1-EXP(-15*2/10000*$C55)</f>
        <v>0.95449905581292482</v>
      </c>
      <c r="R55">
        <f t="shared" ref="R55" si="639">1-EXP(-15*4*($A55)^2/10000*$C55)</f>
        <v>1</v>
      </c>
      <c r="S55">
        <f t="shared" ref="S55" si="640">1-EXP(-20/10000*$C55)</f>
        <v>0.87254791656939634</v>
      </c>
      <c r="T55">
        <f t="shared" ref="T55" si="641">1-EXP(-20*2/10000*$C55)</f>
        <v>0.98375596642919849</v>
      </c>
      <c r="U55">
        <f t="shared" ref="U55" si="642">1-EXP(-20*4*($A55)^2/10000*$C55)</f>
        <v>1</v>
      </c>
      <c r="V55">
        <f t="shared" ref="V55" si="643">1-EXP(-25/10000*$C55)</f>
        <v>0.92384758615314722</v>
      </c>
      <c r="W55">
        <f t="shared" ref="W55" si="644">1-EXP(-25*2/10000*$C55)</f>
        <v>0.99420080986529769</v>
      </c>
      <c r="X55">
        <f t="shared" ref="X55" si="645">1-EXP(-25*4*($A55)^2/10000*$C55)</f>
        <v>1</v>
      </c>
    </row>
    <row r="56" spans="1:25" x14ac:dyDescent="0.45">
      <c r="A56">
        <v>3.6829999999999998</v>
      </c>
      <c r="B56">
        <v>0.79</v>
      </c>
      <c r="C56">
        <v>928.00260967305564</v>
      </c>
      <c r="D56">
        <f t="shared" si="0"/>
        <v>8.8624480617959911E-2</v>
      </c>
      <c r="E56">
        <f t="shared" ref="E56" si="646">1-EXP(-9.5*2/10000*$C56)</f>
        <v>0.82850565014638133</v>
      </c>
      <c r="F56">
        <f t="shared" si="2"/>
        <v>0.99349479384895711</v>
      </c>
      <c r="G56">
        <f t="shared" si="3"/>
        <v>0.37123726596601958</v>
      </c>
      <c r="H56">
        <f t="shared" si="4"/>
        <v>0.60465742429011393</v>
      </c>
      <c r="I56">
        <f t="shared" si="5"/>
        <v>0.99999999998835054</v>
      </c>
      <c r="J56">
        <f t="shared" si="6"/>
        <v>0.50142535284735557</v>
      </c>
      <c r="K56">
        <f t="shared" si="7"/>
        <v>0.75142332121661615</v>
      </c>
      <c r="L56">
        <f t="shared" si="8"/>
        <v>1</v>
      </c>
      <c r="M56">
        <f t="shared" ref="M56" si="647">1-EXP(-10/10000*$C56)</f>
        <v>0.60465742429011393</v>
      </c>
      <c r="N56">
        <f t="shared" ref="N56" si="648">1-EXP(-10*2/10000*$C56)</f>
        <v>0.84370424783107301</v>
      </c>
      <c r="O56">
        <f t="shared" ref="O56" si="649">1-EXP(-10*4*($A56)^2/10000*$C56)</f>
        <v>1</v>
      </c>
      <c r="P56">
        <f t="shared" ref="P56" si="650">1-EXP(-15/10000*$C56)</f>
        <v>0.75142332121661615</v>
      </c>
      <c r="Q56">
        <f t="shared" ref="Q56" si="651">1-EXP(-15*2/10000*$C56)</f>
        <v>0.93820963476502239</v>
      </c>
      <c r="R56">
        <f t="shared" ref="R56" si="652">1-EXP(-15*4*($A56)^2/10000*$C56)</f>
        <v>1</v>
      </c>
      <c r="S56">
        <f t="shared" ref="S56" si="653">1-EXP(-20/10000*$C56)</f>
        <v>0.84370424783107301</v>
      </c>
      <c r="T56">
        <f t="shared" ref="T56" si="654">1-EXP(-20*2/10000*$C56)</f>
        <v>0.9755716378539494</v>
      </c>
      <c r="U56">
        <f t="shared" ref="U56" si="655">1-EXP(-20*4*($A56)^2/10000*$C56)</f>
        <v>1</v>
      </c>
      <c r="V56">
        <f t="shared" ref="V56" si="656">1-EXP(-25/10000*$C56)</f>
        <v>0.90172705554836807</v>
      </c>
      <c r="W56">
        <f t="shared" ref="W56" si="657">1-EXP(-25*2/10000*$C56)</f>
        <v>0.99034242838880648</v>
      </c>
      <c r="X56">
        <f t="shared" ref="X56" si="658">1-EXP(-25*4*($A56)^2/10000*$C56)</f>
        <v>1</v>
      </c>
    </row>
    <row r="57" spans="1:25" x14ac:dyDescent="0.45">
      <c r="A57">
        <v>3.6749999999999998</v>
      </c>
      <c r="B57">
        <v>0.8</v>
      </c>
      <c r="C57">
        <v>850.00501631852239</v>
      </c>
      <c r="D57">
        <f t="shared" si="0"/>
        <v>8.1488176353445629E-2</v>
      </c>
      <c r="E57">
        <f>1-EXP(-9.5*2/10000*$C57)</f>
        <v>0.80111122517815958</v>
      </c>
      <c r="F57">
        <f t="shared" si="2"/>
        <v>0.98986681501928986</v>
      </c>
      <c r="G57">
        <f t="shared" si="3"/>
        <v>0.34623185462683759</v>
      </c>
      <c r="H57">
        <f t="shared" si="4"/>
        <v>0.5725872120953357</v>
      </c>
      <c r="I57">
        <f t="shared" si="5"/>
        <v>0.99999999989316102</v>
      </c>
      <c r="J57">
        <f t="shared" si="6"/>
        <v>0.47138968449603136</v>
      </c>
      <c r="K57">
        <f t="shared" si="7"/>
        <v>0.72057113434279474</v>
      </c>
      <c r="L57">
        <f t="shared" si="8"/>
        <v>0.99999999999999889</v>
      </c>
      <c r="M57">
        <f t="shared" ref="M57" si="659">1-EXP(-10/10000*$C57)</f>
        <v>0.5725872120953357</v>
      </c>
      <c r="N57">
        <f t="shared" ref="N57" si="660">1-EXP(-10*2/10000*$C57)</f>
        <v>0.81731830873556244</v>
      </c>
      <c r="O57">
        <f t="shared" ref="O57" si="661">1-EXP(-10*4*($A57)^2/10000*$C57)</f>
        <v>1</v>
      </c>
      <c r="P57">
        <f t="shared" ref="P57" si="662">1-EXP(-15/10000*$C57)</f>
        <v>0.72057113434279474</v>
      </c>
      <c r="Q57">
        <f t="shared" ref="Q57" si="663">1-EXP(-15*2/10000*$C57)</f>
        <v>0.92191950903752751</v>
      </c>
      <c r="R57">
        <f t="shared" ref="R57" si="664">1-EXP(-15*4*($A57)^2/10000*$C57)</f>
        <v>1</v>
      </c>
      <c r="S57">
        <f t="shared" ref="S57" si="665">1-EXP(-20/10000*$C57)</f>
        <v>0.81731830873556244</v>
      </c>
      <c r="T57">
        <f t="shared" ref="T57" si="666">1-EXP(-20*2/10000*$C57)</f>
        <v>0.9666273996767647</v>
      </c>
      <c r="U57">
        <f t="shared" ref="U57" si="667">1-EXP(-20*4*($A57)^2/10000*$C57)</f>
        <v>1</v>
      </c>
      <c r="V57">
        <f t="shared" ref="V57" si="668">1-EXP(-25/10000*$C57)</f>
        <v>0.88056852950841591</v>
      </c>
      <c r="W57">
        <f t="shared" ref="W57" si="669">1-EXP(-25*2/10000*$C57)</f>
        <v>0.98573612385621789</v>
      </c>
      <c r="X57">
        <f t="shared" ref="X57" si="670">1-EXP(-25*4*($A57)^2/10000*$C57)</f>
        <v>1</v>
      </c>
    </row>
    <row r="58" spans="1:25" x14ac:dyDescent="0.45">
      <c r="A58">
        <v>3.6680000000000001</v>
      </c>
      <c r="B58">
        <v>0.81</v>
      </c>
      <c r="C58">
        <v>775.00375807445971</v>
      </c>
      <c r="D58">
        <f t="shared" si="0"/>
        <v>7.4573323385664247E-2</v>
      </c>
      <c r="E58">
        <f>1-EXP(-9.5*2/10000*$C58)</f>
        <v>0.77065024824888295</v>
      </c>
      <c r="F58">
        <f t="shared" si="2"/>
        <v>0.98456055475548265</v>
      </c>
      <c r="G58">
        <f t="shared" si="3"/>
        <v>0.32124964114697796</v>
      </c>
      <c r="H58">
        <f t="shared" si="4"/>
        <v>0.53929795035689376</v>
      </c>
      <c r="I58">
        <f t="shared" si="5"/>
        <v>0.99999999912267912</v>
      </c>
      <c r="J58">
        <f t="shared" si="6"/>
        <v>0.4408026452856012</v>
      </c>
      <c r="K58">
        <f t="shared" si="7"/>
        <v>0.68729831848041889</v>
      </c>
      <c r="L58">
        <f t="shared" si="8"/>
        <v>0.99999999999997402</v>
      </c>
      <c r="M58">
        <f t="shared" ref="M58" si="671">1-EXP(-10/10000*$C58)</f>
        <v>0.53929795035689376</v>
      </c>
      <c r="N58">
        <f t="shared" ref="N58" si="672">1-EXP(-10*2/10000*$C58)</f>
        <v>0.7877536214546409</v>
      </c>
      <c r="O58">
        <f t="shared" ref="O58" si="673">1-EXP(-10*4*($A58)^2/10000*$C58)</f>
        <v>1</v>
      </c>
      <c r="P58">
        <f t="shared" ref="P58" si="674">1-EXP(-15/10000*$C58)</f>
        <v>0.68729831848041889</v>
      </c>
      <c r="Q58">
        <f t="shared" ref="Q58" si="675">1-EXP(-15*2/10000*$C58)</f>
        <v>0.90221765837482648</v>
      </c>
      <c r="R58">
        <f t="shared" ref="R58" si="676">1-EXP(-15*4*($A58)^2/10000*$C58)</f>
        <v>1</v>
      </c>
      <c r="S58">
        <f t="shared" ref="S58" si="677">1-EXP(-20/10000*$C58)</f>
        <v>0.7877536214546409</v>
      </c>
      <c r="T58">
        <f t="shared" ref="T58" si="678">1-EXP(-20*2/10000*$C58)</f>
        <v>0.95495147479438014</v>
      </c>
      <c r="U58">
        <f t="shared" ref="U58" si="679">1-EXP(-20*4*($A58)^2/10000*$C58)</f>
        <v>1</v>
      </c>
      <c r="V58">
        <f t="shared" ref="V58" si="680">1-EXP(-25/10000*$C58)</f>
        <v>0.85593769439708312</v>
      </c>
      <c r="W58">
        <f t="shared" ref="W58" si="681">1-EXP(-25*2/10000*$C58)</f>
        <v>0.97924605210437177</v>
      </c>
      <c r="X58">
        <f t="shared" ref="X58" si="682">1-EXP(-25*4*($A58)^2/10000*$C58)</f>
        <v>1</v>
      </c>
    </row>
    <row r="59" spans="1:25" x14ac:dyDescent="0.45">
      <c r="A59">
        <v>3.661</v>
      </c>
      <c r="B59">
        <v>0.82</v>
      </c>
      <c r="C59">
        <v>706.99627063761716</v>
      </c>
      <c r="D59">
        <f t="shared" si="0"/>
        <v>6.8258279904605201E-2</v>
      </c>
      <c r="E59">
        <f t="shared" ref="E59" si="683">1-EXP(-9.5*2/10000*$C59)</f>
        <v>0.73901514866644169</v>
      </c>
      <c r="F59">
        <f t="shared" si="2"/>
        <v>0.97741176458412304</v>
      </c>
      <c r="G59">
        <f t="shared" si="3"/>
        <v>0.29777269798311179</v>
      </c>
      <c r="H59">
        <f t="shared" si="4"/>
        <v>0.50687681630208203</v>
      </c>
      <c r="I59">
        <f t="shared" si="5"/>
        <v>0.99999999411953688</v>
      </c>
      <c r="J59">
        <f t="shared" si="6"/>
        <v>0.41154051723999963</v>
      </c>
      <c r="K59">
        <f t="shared" si="7"/>
        <v>0.65371543714983282</v>
      </c>
      <c r="L59">
        <f t="shared" si="8"/>
        <v>0.99999999999954903</v>
      </c>
      <c r="M59">
        <f t="shared" ref="M59" si="684">1-EXP(-10/10000*$C59)</f>
        <v>0.50687681630208203</v>
      </c>
      <c r="N59">
        <f t="shared" ref="N59" si="685">1-EXP(-10*2/10000*$C59)</f>
        <v>0.75682952569962947</v>
      </c>
      <c r="O59">
        <f t="shared" ref="O59" si="686">1-EXP(-10*4*($A59)^2/10000*$C59)</f>
        <v>1</v>
      </c>
      <c r="P59">
        <f t="shared" ref="P59" si="687">1-EXP(-15/10000*$C59)</f>
        <v>0.65371543714983282</v>
      </c>
      <c r="Q59">
        <f t="shared" ref="Q59" si="688">1-EXP(-15*2/10000*$C59)</f>
        <v>0.88008700153166863</v>
      </c>
      <c r="R59">
        <f t="shared" ref="R59" si="689">1-EXP(-15*4*($A59)^2/10000*$C59)</f>
        <v>1</v>
      </c>
      <c r="S59">
        <f t="shared" ref="S59" si="690">1-EXP(-20/10000*$C59)</f>
        <v>0.75682952569962947</v>
      </c>
      <c r="T59">
        <f t="shared" ref="T59" si="691">1-EXP(-20*2/10000*$C59)</f>
        <v>0.94086812042853285</v>
      </c>
      <c r="U59">
        <f t="shared" ref="U59" si="692">1-EXP(-20*4*($A59)^2/10000*$C59)</f>
        <v>1</v>
      </c>
      <c r="V59">
        <f t="shared" ref="V59" si="693">1-EXP(-25/10000*$C59)</f>
        <v>0.82923905390188379</v>
      </c>
      <c r="W59">
        <f t="shared" ref="W59" si="694">1-EXP(-25*2/10000*$C59)</f>
        <v>0.97084069928767625</v>
      </c>
      <c r="X59">
        <f t="shared" ref="X59" si="695">1-EXP(-25*4*($A59)^2/10000*$C59)</f>
        <v>1</v>
      </c>
    </row>
    <row r="60" spans="1:25" x14ac:dyDescent="0.45">
      <c r="A60">
        <v>3.6539999999999999</v>
      </c>
      <c r="B60">
        <v>0.83</v>
      </c>
      <c r="C60">
        <v>647.00154437834328</v>
      </c>
      <c r="D60">
        <f t="shared" si="0"/>
        <v>6.2651518973410925E-2</v>
      </c>
      <c r="E60">
        <f t="shared" si="1"/>
        <v>0.12137782511714623</v>
      </c>
      <c r="F60">
        <f t="shared" si="2"/>
        <v>0.96842634942650818</v>
      </c>
      <c r="G60">
        <f t="shared" si="3"/>
        <v>0.27638860084272043</v>
      </c>
      <c r="H60">
        <f t="shared" si="4"/>
        <v>0.47638654300964423</v>
      </c>
      <c r="I60">
        <f t="shared" si="5"/>
        <v>0.99999996862209151</v>
      </c>
      <c r="J60">
        <f t="shared" si="6"/>
        <v>0.38445742126935578</v>
      </c>
      <c r="K60">
        <f t="shared" si="7"/>
        <v>0.62110733376962868</v>
      </c>
      <c r="L60">
        <f t="shared" si="8"/>
        <v>0.99999999999444178</v>
      </c>
      <c r="M60">
        <f t="shared" ref="M60:M68" si="696">1-EXP(-10/10000*$C60)</f>
        <v>0.47638654300964423</v>
      </c>
      <c r="N60">
        <f t="shared" ref="N60:N68" si="697">1-EXP(-10*2/10000*$C60)</f>
        <v>0.72582894765860884</v>
      </c>
      <c r="O60">
        <f t="shared" ref="O60:O68" si="698">1-EXP(-10*4*($A60)^2/10000*$C60)</f>
        <v>0.999999999999999</v>
      </c>
      <c r="P60">
        <f t="shared" ref="P60:P68" si="699">1-EXP(-15/10000*$C60)</f>
        <v>0.62110733376962868</v>
      </c>
      <c r="Q60">
        <f t="shared" ref="Q60:Q68" si="700">1-EXP(-15*2/10000*$C60)</f>
        <v>0.85644034747684039</v>
      </c>
      <c r="R60">
        <f t="shared" ref="R60:R68" si="701">1-EXP(-15*4*($A60)^2/10000*$C60)</f>
        <v>1</v>
      </c>
      <c r="S60">
        <f t="shared" ref="S60:S68" si="702">1-EXP(-20/10000*$C60)</f>
        <v>0.72582894765860884</v>
      </c>
      <c r="T60">
        <f t="shared" ref="T60:T68" si="703">1-EXP(-20*2/10000*$C60)</f>
        <v>0.92483023405801412</v>
      </c>
      <c r="U60">
        <f t="shared" ref="U60:U68" si="704">1-EXP(-20*4*($A60)^2/10000*$C60)</f>
        <v>1</v>
      </c>
      <c r="V60">
        <f t="shared" ref="V60:V68" si="705">1-EXP(-25/10000*$C60)</f>
        <v>0.8016067012068222</v>
      </c>
      <c r="W60">
        <f t="shared" ref="W60:W68" si="706">1-EXP(-25*2/10000*$C60)</f>
        <v>0.96064009899396086</v>
      </c>
      <c r="X60">
        <f t="shared" ref="X60:X68" si="707">1-EXP(-25*4*($A60)^2/10000*$C60)</f>
        <v>1</v>
      </c>
    </row>
    <row r="61" spans="1:25" x14ac:dyDescent="0.45">
      <c r="A61">
        <v>3.6469999999999998</v>
      </c>
      <c r="B61">
        <v>0.84</v>
      </c>
      <c r="C61">
        <v>590.00606030918027</v>
      </c>
      <c r="D61">
        <f t="shared" si="0"/>
        <v>5.7293802152175832E-2</v>
      </c>
      <c r="E61">
        <f t="shared" si="1"/>
        <v>0.11130502453929902</v>
      </c>
      <c r="F61">
        <f t="shared" si="2"/>
        <v>0.95667285635337396</v>
      </c>
      <c r="G61">
        <f t="shared" si="3"/>
        <v>0.25547066857647982</v>
      </c>
      <c r="H61">
        <f t="shared" si="4"/>
        <v>0.44567607465004599</v>
      </c>
      <c r="I61">
        <f t="shared" si="5"/>
        <v>0.99999984731362124</v>
      </c>
      <c r="J61">
        <f t="shared" si="6"/>
        <v>0.35757457901102441</v>
      </c>
      <c r="K61">
        <f t="shared" si="7"/>
        <v>0.58728957846713747</v>
      </c>
      <c r="L61">
        <f t="shared" si="8"/>
        <v>0.99999999994033761</v>
      </c>
      <c r="M61">
        <f t="shared" si="696"/>
        <v>0.44567607465004599</v>
      </c>
      <c r="N61">
        <f t="shared" si="697"/>
        <v>0.69272498578461872</v>
      </c>
      <c r="O61">
        <f t="shared" si="698"/>
        <v>0.99999999999997669</v>
      </c>
      <c r="P61">
        <f t="shared" si="699"/>
        <v>0.58728957846713747</v>
      </c>
      <c r="Q61">
        <f t="shared" si="700"/>
        <v>0.82967010795816698</v>
      </c>
      <c r="R61">
        <f t="shared" si="701"/>
        <v>1</v>
      </c>
      <c r="S61">
        <f t="shared" si="702"/>
        <v>0.69272498578461872</v>
      </c>
      <c r="T61">
        <f t="shared" si="703"/>
        <v>0.90558206563893717</v>
      </c>
      <c r="U61">
        <f t="shared" si="704"/>
        <v>1</v>
      </c>
      <c r="V61">
        <f t="shared" si="705"/>
        <v>0.77122473910306955</v>
      </c>
      <c r="W61">
        <f t="shared" si="706"/>
        <v>0.94766188000154139</v>
      </c>
      <c r="X61">
        <f t="shared" si="707"/>
        <v>1</v>
      </c>
      <c r="Y61">
        <f>1-EXP(-7.6*5/10000*$C61)</f>
        <v>0.89375664657930987</v>
      </c>
    </row>
    <row r="62" spans="1:25" x14ac:dyDescent="0.45">
      <c r="A62">
        <v>3.641</v>
      </c>
      <c r="B62">
        <v>0.85</v>
      </c>
      <c r="C62">
        <v>533.99683128312165</v>
      </c>
      <c r="D62">
        <f t="shared" si="0"/>
        <v>5.1998963267767762E-2</v>
      </c>
      <c r="E62">
        <f t="shared" si="1"/>
        <v>0.10129403435461293</v>
      </c>
      <c r="F62">
        <f t="shared" si="2"/>
        <v>0.94108461274230992</v>
      </c>
      <c r="G62">
        <f t="shared" si="3"/>
        <v>0.23432571543307268</v>
      </c>
      <c r="H62">
        <f t="shared" si="4"/>
        <v>0.41374288995292396</v>
      </c>
      <c r="I62">
        <f t="shared" si="5"/>
        <v>0.99999929018743405</v>
      </c>
      <c r="J62">
        <f t="shared" si="6"/>
        <v>0.33001343796493254</v>
      </c>
      <c r="K62">
        <f t="shared" si="7"/>
        <v>0.55111800669243061</v>
      </c>
      <c r="L62">
        <f t="shared" si="8"/>
        <v>0.99999999940198026</v>
      </c>
      <c r="M62">
        <f t="shared" si="696"/>
        <v>0.41374288995292396</v>
      </c>
      <c r="N62">
        <f t="shared" si="697"/>
        <v>0.65630260091925052</v>
      </c>
      <c r="O62">
        <f t="shared" si="698"/>
        <v>0.99999999999949618</v>
      </c>
      <c r="P62">
        <f t="shared" si="699"/>
        <v>0.55111800669243061</v>
      </c>
      <c r="Q62">
        <f t="shared" si="700"/>
        <v>0.79850495608422323</v>
      </c>
      <c r="R62">
        <f t="shared" si="701"/>
        <v>1</v>
      </c>
      <c r="S62">
        <f t="shared" si="702"/>
        <v>0.65630260091925052</v>
      </c>
      <c r="T62">
        <f t="shared" si="703"/>
        <v>0.8818720978651281</v>
      </c>
      <c r="U62">
        <f t="shared" si="704"/>
        <v>1</v>
      </c>
      <c r="V62">
        <f t="shared" si="705"/>
        <v>0.73683973985133355</v>
      </c>
      <c r="W62">
        <f t="shared" si="706"/>
        <v>0.93074667747848616</v>
      </c>
      <c r="X62">
        <f t="shared" si="707"/>
        <v>1</v>
      </c>
      <c r="Y62">
        <f t="shared" ref="Y62:Y122" si="708">1-EXP(-7.6*5/10000*$C62)</f>
        <v>0.86855778569352116</v>
      </c>
    </row>
    <row r="63" spans="1:25" x14ac:dyDescent="0.45">
      <c r="A63">
        <v>3.6349999999999998</v>
      </c>
      <c r="B63">
        <v>0.86</v>
      </c>
      <c r="C63">
        <v>478.99790128989304</v>
      </c>
      <c r="D63">
        <f t="shared" si="0"/>
        <v>4.6770694722782946E-2</v>
      </c>
      <c r="E63">
        <f t="shared" si="1"/>
        <v>9.1353891560714162E-2</v>
      </c>
      <c r="F63">
        <f t="shared" si="2"/>
        <v>0.92047173752823186</v>
      </c>
      <c r="G63">
        <f t="shared" si="3"/>
        <v>0.21297790079285683</v>
      </c>
      <c r="H63">
        <f t="shared" si="4"/>
        <v>0.38059621535958177</v>
      </c>
      <c r="I63">
        <f t="shared" si="5"/>
        <v>0.99999681867915879</v>
      </c>
      <c r="J63">
        <f t="shared" si="6"/>
        <v>0.30179912142381893</v>
      </c>
      <c r="K63">
        <f t="shared" si="7"/>
        <v>0.51251553315544884</v>
      </c>
      <c r="L63">
        <f t="shared" si="8"/>
        <v>0.99999999432571418</v>
      </c>
      <c r="M63">
        <f t="shared" si="696"/>
        <v>0.38059621535958177</v>
      </c>
      <c r="N63">
        <f t="shared" si="697"/>
        <v>0.61633895157312635</v>
      </c>
      <c r="O63">
        <f t="shared" si="698"/>
        <v>0.99999999998987921</v>
      </c>
      <c r="P63">
        <f t="shared" si="699"/>
        <v>0.51251553315544884</v>
      </c>
      <c r="Q63">
        <f t="shared" si="700"/>
        <v>0.76235889458528372</v>
      </c>
      <c r="R63">
        <f t="shared" si="701"/>
        <v>1</v>
      </c>
      <c r="S63">
        <f t="shared" si="702"/>
        <v>0.61633895157312635</v>
      </c>
      <c r="T63">
        <f t="shared" si="703"/>
        <v>0.85280419991999212</v>
      </c>
      <c r="U63">
        <f t="shared" si="704"/>
        <v>1</v>
      </c>
      <c r="V63">
        <f t="shared" si="705"/>
        <v>0.69805027628306848</v>
      </c>
      <c r="W63">
        <f t="shared" si="706"/>
        <v>0.90882636434726871</v>
      </c>
      <c r="X63">
        <f t="shared" si="707"/>
        <v>1</v>
      </c>
      <c r="Y63">
        <f t="shared" si="708"/>
        <v>0.8380053590579557</v>
      </c>
    </row>
    <row r="64" spans="1:25" x14ac:dyDescent="0.45">
      <c r="A64">
        <v>3.63</v>
      </c>
      <c r="B64">
        <v>0.87</v>
      </c>
      <c r="C64">
        <v>430.99762386421071</v>
      </c>
      <c r="D64">
        <f t="shared" si="0"/>
        <v>4.2184168692558144E-2</v>
      </c>
      <c r="E64">
        <f t="shared" si="1"/>
        <v>8.2588833296834085E-2</v>
      </c>
      <c r="F64">
        <f t="shared" si="2"/>
        <v>0.89686175806811808</v>
      </c>
      <c r="G64">
        <f t="shared" si="3"/>
        <v>0.19386077199431617</v>
      </c>
      <c r="H64">
        <f t="shared" si="4"/>
        <v>0.35013954507040002</v>
      </c>
      <c r="I64">
        <f t="shared" si="5"/>
        <v>0.99998832925389114</v>
      </c>
      <c r="J64">
        <f t="shared" si="6"/>
        <v>0.27620582659959869</v>
      </c>
      <c r="K64">
        <f t="shared" si="7"/>
        <v>0.47612199455162985</v>
      </c>
      <c r="L64">
        <f t="shared" si="8"/>
        <v>0.99999996012984427</v>
      </c>
      <c r="M64">
        <f t="shared" si="696"/>
        <v>0.35013954507040002</v>
      </c>
      <c r="N64">
        <f t="shared" si="697"/>
        <v>0.57768138911869338</v>
      </c>
      <c r="O64">
        <f t="shared" si="698"/>
        <v>0.99999999986379373</v>
      </c>
      <c r="P64">
        <f t="shared" si="699"/>
        <v>0.47612199455162985</v>
      </c>
      <c r="Q64">
        <f t="shared" si="700"/>
        <v>0.7255518354074374</v>
      </c>
      <c r="R64">
        <f t="shared" si="701"/>
        <v>0.99999999999999845</v>
      </c>
      <c r="S64">
        <f t="shared" si="702"/>
        <v>0.57768138911869338</v>
      </c>
      <c r="T64">
        <f t="shared" si="703"/>
        <v>0.82164699090328353</v>
      </c>
      <c r="U64">
        <f t="shared" si="704"/>
        <v>1</v>
      </c>
      <c r="V64">
        <f t="shared" si="705"/>
        <v>0.65955240105171065</v>
      </c>
      <c r="W64">
        <f t="shared" si="706"/>
        <v>0.88409543237034471</v>
      </c>
      <c r="X64">
        <f t="shared" si="707"/>
        <v>1</v>
      </c>
      <c r="Y64">
        <f t="shared" si="708"/>
        <v>0.80559097646734479</v>
      </c>
    </row>
    <row r="65" spans="1:25" x14ac:dyDescent="0.45">
      <c r="A65">
        <v>3.6240000000000001</v>
      </c>
      <c r="B65">
        <v>0.88</v>
      </c>
      <c r="C65">
        <v>383.00298437241753</v>
      </c>
      <c r="D65">
        <f t="shared" si="0"/>
        <v>3.757611689648932E-2</v>
      </c>
      <c r="E65">
        <f t="shared" si="1"/>
        <v>7.3740269231959976E-2</v>
      </c>
      <c r="F65">
        <f t="shared" si="2"/>
        <v>0.86628557115708738</v>
      </c>
      <c r="G65">
        <f t="shared" si="3"/>
        <v>0.17428160702003481</v>
      </c>
      <c r="H65">
        <f t="shared" si="4"/>
        <v>0.31818913549458372</v>
      </c>
      <c r="I65">
        <f t="shared" si="5"/>
        <v>0.99995725440486938</v>
      </c>
      <c r="J65">
        <f t="shared" si="6"/>
        <v>0.24967755507669032</v>
      </c>
      <c r="K65">
        <f t="shared" si="7"/>
        <v>0.43701622864430689</v>
      </c>
      <c r="L65">
        <f t="shared" si="8"/>
        <v>0.99999972052880504</v>
      </c>
      <c r="M65">
        <f t="shared" si="696"/>
        <v>0.31818913549458372</v>
      </c>
      <c r="N65">
        <f t="shared" si="697"/>
        <v>0.53513394504237688</v>
      </c>
      <c r="O65">
        <f t="shared" si="698"/>
        <v>0.99999999817281404</v>
      </c>
      <c r="P65">
        <f t="shared" si="699"/>
        <v>0.43701622864430689</v>
      </c>
      <c r="Q65">
        <f t="shared" si="700"/>
        <v>0.68304927319012065</v>
      </c>
      <c r="R65">
        <f t="shared" si="701"/>
        <v>0.99999999999992195</v>
      </c>
      <c r="S65">
        <f t="shared" si="702"/>
        <v>0.53513394504237688</v>
      </c>
      <c r="T65">
        <f t="shared" si="703"/>
        <v>0.78389955094813613</v>
      </c>
      <c r="U65">
        <f t="shared" si="704"/>
        <v>1</v>
      </c>
      <c r="V65">
        <f t="shared" si="705"/>
        <v>0.61615154814945527</v>
      </c>
      <c r="W65">
        <f t="shared" si="706"/>
        <v>0.85266036601194006</v>
      </c>
      <c r="X65">
        <f t="shared" si="707"/>
        <v>1</v>
      </c>
      <c r="Y65">
        <f t="shared" si="708"/>
        <v>0.76669562340502828</v>
      </c>
    </row>
    <row r="66" spans="1:25" x14ac:dyDescent="0.45">
      <c r="A66">
        <v>3.6190000000000002</v>
      </c>
      <c r="B66">
        <v>0.89</v>
      </c>
      <c r="C66">
        <v>343.00543970182855</v>
      </c>
      <c r="D66">
        <f t="shared" si="0"/>
        <v>3.3718948950739125E-2</v>
      </c>
      <c r="E66">
        <f t="shared" si="1"/>
        <v>6.630093038313567E-2</v>
      </c>
      <c r="F66">
        <f t="shared" si="2"/>
        <v>0.83419767062284733</v>
      </c>
      <c r="G66">
        <f t="shared" si="3"/>
        <v>0.15760202317999905</v>
      </c>
      <c r="H66">
        <f t="shared" si="4"/>
        <v>0.29036564864956915</v>
      </c>
      <c r="I66">
        <f t="shared" si="5"/>
        <v>0.99987469940347518</v>
      </c>
      <c r="J66">
        <f t="shared" si="6"/>
        <v>0.22682825849648602</v>
      </c>
      <c r="K66">
        <f t="shared" si="7"/>
        <v>0.40220545814042341</v>
      </c>
      <c r="L66">
        <f t="shared" si="8"/>
        <v>0.99999859741332764</v>
      </c>
      <c r="M66">
        <f t="shared" si="696"/>
        <v>0.29036564864956915</v>
      </c>
      <c r="N66">
        <f t="shared" si="697"/>
        <v>0.49641908738345331</v>
      </c>
      <c r="O66">
        <f t="shared" si="698"/>
        <v>0.99999998429976056</v>
      </c>
      <c r="P66">
        <f t="shared" si="699"/>
        <v>0.40220545814042341</v>
      </c>
      <c r="Q66">
        <f t="shared" si="700"/>
        <v>0.64264168572289893</v>
      </c>
      <c r="R66">
        <f t="shared" si="701"/>
        <v>0.9999999999980328</v>
      </c>
      <c r="S66">
        <f t="shared" si="702"/>
        <v>0.49641908738345331</v>
      </c>
      <c r="T66">
        <f t="shared" si="703"/>
        <v>0.74640626444828595</v>
      </c>
      <c r="U66">
        <f t="shared" si="704"/>
        <v>0.99999999999999978</v>
      </c>
      <c r="V66">
        <f t="shared" si="705"/>
        <v>0.57578445804665135</v>
      </c>
      <c r="W66">
        <f t="shared" si="706"/>
        <v>0.82004117396522669</v>
      </c>
      <c r="X66">
        <f t="shared" si="707"/>
        <v>1</v>
      </c>
      <c r="Y66">
        <f t="shared" si="708"/>
        <v>0.72839885590142639</v>
      </c>
    </row>
    <row r="67" spans="1:25" x14ac:dyDescent="0.45">
      <c r="A67">
        <v>3.6139999999999999</v>
      </c>
      <c r="B67">
        <v>0.9</v>
      </c>
      <c r="C67">
        <v>303.00312078023148</v>
      </c>
      <c r="D67">
        <f t="shared" ref="D67:D122" si="709">1-EXP(-1/10000*$C67)</f>
        <v>2.9845859209707726E-2</v>
      </c>
      <c r="E67">
        <f t="shared" ref="E67:E122" si="710">1-EXP(-1*2/10000*$C67)</f>
        <v>5.8800943107449655E-2</v>
      </c>
      <c r="F67">
        <f t="shared" ref="F67:F122" si="711">1-EXP(-1*4*($A67)^2/10000*$C67)</f>
        <v>0.79464375332631221</v>
      </c>
      <c r="G67">
        <f t="shared" ref="G67:G122" si="712">1-EXP(-5/10000*$C67)</f>
        <v>0.14058345875319556</v>
      </c>
      <c r="H67">
        <f t="shared" ref="H67:H122" si="713">1-EXP(-5*2/10000*$C67)</f>
        <v>0.26140320863137967</v>
      </c>
      <c r="I67">
        <f t="shared" ref="I67:I122" si="714">1-EXP(-5*4*($A67)^2/10000*$C67)</f>
        <v>0.99963479258189203</v>
      </c>
      <c r="J67">
        <f t="shared" ref="J67:J122" si="715">1-EXP(-7.5/10000*$C67)</f>
        <v>0.20328028779626195</v>
      </c>
      <c r="K67">
        <f t="shared" ref="K67:K122" si="716">1-EXP(-7.5*2/10000*$C67)</f>
        <v>0.36523770018599278</v>
      </c>
      <c r="L67">
        <f t="shared" ref="L67:L122" si="717">1-EXP(-7.5*4*($A67)^2/10000*$C67)</f>
        <v>0.99999302073987084</v>
      </c>
      <c r="M67">
        <f t="shared" si="696"/>
        <v>0.26140320863137967</v>
      </c>
      <c r="N67">
        <f t="shared" si="697"/>
        <v>0.45447477977997874</v>
      </c>
      <c r="O67">
        <f t="shared" si="698"/>
        <v>0.99999986662354179</v>
      </c>
      <c r="P67">
        <f t="shared" si="699"/>
        <v>0.36523770018599278</v>
      </c>
      <c r="Q67">
        <f t="shared" si="700"/>
        <v>0.59707682273483242</v>
      </c>
      <c r="R67">
        <f t="shared" si="701"/>
        <v>0.99999999995128996</v>
      </c>
      <c r="S67">
        <f t="shared" si="702"/>
        <v>0.45447477977997874</v>
      </c>
      <c r="T67">
        <f t="shared" si="703"/>
        <v>0.70240223410389735</v>
      </c>
      <c r="U67">
        <f t="shared" si="704"/>
        <v>0.99999999999998224</v>
      </c>
      <c r="V67">
        <f t="shared" si="705"/>
        <v>0.53116660207560806</v>
      </c>
      <c r="W67">
        <f t="shared" si="706"/>
        <v>0.78019524499066883</v>
      </c>
      <c r="X67">
        <f t="shared" si="707"/>
        <v>1</v>
      </c>
      <c r="Y67">
        <f t="shared" si="708"/>
        <v>0.68380996164759522</v>
      </c>
    </row>
    <row r="68" spans="1:25" x14ac:dyDescent="0.45">
      <c r="A68">
        <v>3.609</v>
      </c>
      <c r="B68">
        <v>0.91</v>
      </c>
      <c r="C68">
        <v>271.00552011736124</v>
      </c>
      <c r="D68">
        <f t="shared" si="709"/>
        <v>2.6736626986124223E-2</v>
      </c>
      <c r="E68">
        <f t="shared" si="710"/>
        <v>5.2758406749653264E-2</v>
      </c>
      <c r="F68">
        <f t="shared" si="711"/>
        <v>0.75632645015186706</v>
      </c>
      <c r="G68">
        <f t="shared" si="712"/>
        <v>0.12672324736992868</v>
      </c>
      <c r="H68">
        <f t="shared" si="713"/>
        <v>0.23738771331587727</v>
      </c>
      <c r="I68">
        <f t="shared" si="714"/>
        <v>0.99914090349775253</v>
      </c>
      <c r="J68">
        <f t="shared" si="715"/>
        <v>0.18392918124019186</v>
      </c>
      <c r="K68">
        <f t="shared" si="716"/>
        <v>0.33402841876869638</v>
      </c>
      <c r="L68">
        <f t="shared" si="717"/>
        <v>0.99997481958251888</v>
      </c>
      <c r="M68">
        <f t="shared" si="696"/>
        <v>0.23738771331587727</v>
      </c>
      <c r="N68">
        <f t="shared" si="697"/>
        <v>0.41842250019841343</v>
      </c>
      <c r="O68">
        <f t="shared" si="698"/>
        <v>0.99999926195319988</v>
      </c>
      <c r="P68">
        <f t="shared" si="699"/>
        <v>0.33402841876869638</v>
      </c>
      <c r="Q68">
        <f t="shared" si="700"/>
        <v>0.55648185299227715</v>
      </c>
      <c r="R68">
        <f t="shared" si="701"/>
        <v>0.99999999936594652</v>
      </c>
      <c r="S68">
        <f t="shared" si="702"/>
        <v>0.41842250019841343</v>
      </c>
      <c r="T68">
        <f t="shared" si="703"/>
        <v>0.66176761172453558</v>
      </c>
      <c r="U68">
        <f t="shared" si="704"/>
        <v>0.99999999999945532</v>
      </c>
      <c r="V68">
        <f t="shared" si="705"/>
        <v>0.49212188957055458</v>
      </c>
      <c r="W68">
        <f t="shared" si="706"/>
        <v>0.74205982494661604</v>
      </c>
      <c r="X68">
        <f t="shared" si="707"/>
        <v>0.99999999999999956</v>
      </c>
      <c r="Y68">
        <f t="shared" si="708"/>
        <v>0.64292912105468236</v>
      </c>
    </row>
    <row r="69" spans="1:25" x14ac:dyDescent="0.45">
      <c r="A69">
        <v>3.6040000000000001</v>
      </c>
      <c r="B69">
        <v>0.92</v>
      </c>
      <c r="C69">
        <v>240.00401963576633</v>
      </c>
      <c r="D69">
        <f t="shared" si="709"/>
        <v>2.3714682673307563E-2</v>
      </c>
      <c r="E69">
        <f t="shared" si="710"/>
        <v>4.6866979172319412E-2</v>
      </c>
      <c r="F69">
        <f t="shared" si="711"/>
        <v>0.71261923066623356</v>
      </c>
      <c r="G69">
        <f t="shared" si="712"/>
        <v>0.11308134582960583</v>
      </c>
      <c r="H69">
        <f t="shared" si="713"/>
        <v>0.21337530088457679</v>
      </c>
      <c r="I69">
        <f t="shared" si="714"/>
        <v>0.99803985357249347</v>
      </c>
      <c r="J69">
        <f t="shared" si="715"/>
        <v>0.16473230669644456</v>
      </c>
      <c r="K69">
        <f t="shared" si="716"/>
        <v>0.30232788052335757</v>
      </c>
      <c r="L69">
        <f t="shared" si="717"/>
        <v>0.99991321737689032</v>
      </c>
      <c r="M69">
        <f t="shared" ref="M69:M77" si="718">1-EXP(-10/10000*$C69)</f>
        <v>0.21337530088457679</v>
      </c>
      <c r="N69">
        <f t="shared" ref="N69:N77" si="719">1-EXP(-10*2/10000*$C69)</f>
        <v>0.38122158274156992</v>
      </c>
      <c r="O69">
        <f t="shared" ref="O69:O77" si="720">1-EXP(-10*4*($A69)^2/10000*$C69)</f>
        <v>0.99999615782598272</v>
      </c>
      <c r="P69">
        <f t="shared" ref="P69:P77" si="721">1-EXP(-15/10000*$C69)</f>
        <v>0.30232788052335757</v>
      </c>
      <c r="Q69">
        <f t="shared" ref="Q69:Q77" si="722">1-EXP(-15*2/10000*$C69)</f>
        <v>0.51325361370496969</v>
      </c>
      <c r="R69">
        <f t="shared" ref="R69:R77" si="723">1-EXP(-15*4*($A69)^2/10000*$C69)</f>
        <v>0.99999999246877636</v>
      </c>
      <c r="S69">
        <f t="shared" ref="S69:S77" si="724">1-EXP(-20/10000*$C69)</f>
        <v>0.38122158274156992</v>
      </c>
      <c r="T69">
        <f t="shared" ref="T69:T77" si="725">1-EXP(-20*2/10000*$C69)</f>
        <v>0.61711327033515218</v>
      </c>
      <c r="U69">
        <f t="shared" ref="U69:U77" si="726">1-EXP(-20*4*($A69)^2/10000*$C69)</f>
        <v>0.9999999999852377</v>
      </c>
      <c r="V69">
        <f t="shared" ref="V69:V77" si="727">1-EXP(-25/10000*$C69)</f>
        <v>0.45119387893546659</v>
      </c>
      <c r="W69">
        <f t="shared" ref="W69:W77" si="728">1-EXP(-25*2/10000*$C69)</f>
        <v>0.69881184148210063</v>
      </c>
      <c r="X69">
        <f t="shared" ref="X69:X77" si="729">1-EXP(-25*4*($A69)^2/10000*$C69)</f>
        <v>0.99999999999997102</v>
      </c>
      <c r="Y69">
        <f t="shared" si="708"/>
        <v>0.59828615597395096</v>
      </c>
    </row>
    <row r="70" spans="1:25" x14ac:dyDescent="0.45">
      <c r="A70">
        <v>3.6</v>
      </c>
      <c r="B70">
        <v>0.93</v>
      </c>
      <c r="C70">
        <v>208.99360676590678</v>
      </c>
      <c r="D70">
        <f t="shared" si="709"/>
        <v>2.0682482537411451E-2</v>
      </c>
      <c r="E70">
        <f t="shared" si="710"/>
        <v>4.093719999091272E-2</v>
      </c>
      <c r="F70">
        <f t="shared" si="711"/>
        <v>0.66156487436345457</v>
      </c>
      <c r="G70">
        <f t="shared" si="712"/>
        <v>9.9222323156442083E-2</v>
      </c>
      <c r="H70">
        <f t="shared" si="713"/>
        <v>0.1885995769003227</v>
      </c>
      <c r="I70">
        <f t="shared" si="714"/>
        <v>0.99556005942826653</v>
      </c>
      <c r="J70">
        <f t="shared" si="715"/>
        <v>0.1450781391790199</v>
      </c>
      <c r="K70">
        <f t="shared" si="716"/>
        <v>0.2691086118903927</v>
      </c>
      <c r="L70">
        <f t="shared" si="717"/>
        <v>0.99970415397685308</v>
      </c>
      <c r="M70">
        <f t="shared" si="718"/>
        <v>0.1885995769003227</v>
      </c>
      <c r="N70">
        <f t="shared" si="719"/>
        <v>0.34162935339366463</v>
      </c>
      <c r="O70">
        <f t="shared" si="720"/>
        <v>0.99998028692771945</v>
      </c>
      <c r="P70">
        <f t="shared" si="721"/>
        <v>0.2691086118903927</v>
      </c>
      <c r="Q70">
        <f t="shared" si="722"/>
        <v>0.46579777878721129</v>
      </c>
      <c r="R70">
        <f t="shared" si="723"/>
        <v>0.99999991247513054</v>
      </c>
      <c r="S70">
        <f t="shared" si="724"/>
        <v>0.34162935339366463</v>
      </c>
      <c r="T70">
        <f t="shared" si="725"/>
        <v>0.56654809168715592</v>
      </c>
      <c r="U70">
        <f t="shared" si="726"/>
        <v>0.99999999961139474</v>
      </c>
      <c r="V70">
        <f t="shared" si="727"/>
        <v>0.40695441844795421</v>
      </c>
      <c r="W70">
        <f t="shared" si="728"/>
        <v>0.64829693820159573</v>
      </c>
      <c r="X70">
        <f t="shared" si="729"/>
        <v>0.9999999999982746</v>
      </c>
      <c r="Y70">
        <f t="shared" si="708"/>
        <v>0.54804637578609339</v>
      </c>
    </row>
    <row r="71" spans="1:25" x14ac:dyDescent="0.45">
      <c r="A71">
        <v>3.5950000000000002</v>
      </c>
      <c r="B71">
        <v>0.94</v>
      </c>
      <c r="C71">
        <v>183.00111419144969</v>
      </c>
      <c r="D71">
        <f t="shared" si="709"/>
        <v>1.8133681157291526E-2</v>
      </c>
      <c r="E71">
        <f t="shared" si="710"/>
        <v>3.5938531922268702E-2</v>
      </c>
      <c r="F71">
        <f t="shared" si="711"/>
        <v>0.61172615022772758</v>
      </c>
      <c r="G71">
        <f t="shared" si="712"/>
        <v>8.7439192231855034E-2</v>
      </c>
      <c r="H71">
        <f t="shared" si="713"/>
        <v>0.16723277212555088</v>
      </c>
      <c r="I71">
        <f t="shared" si="714"/>
        <v>0.9911754877752762</v>
      </c>
      <c r="J71">
        <f t="shared" si="715"/>
        <v>0.12824846765150677</v>
      </c>
      <c r="K71">
        <f t="shared" si="716"/>
        <v>0.24004926584805386</v>
      </c>
      <c r="L71">
        <f t="shared" si="717"/>
        <v>0.99917103524972783</v>
      </c>
      <c r="M71">
        <f t="shared" si="718"/>
        <v>0.16723277212555088</v>
      </c>
      <c r="N71">
        <f t="shared" si="719"/>
        <v>0.30649874417830525</v>
      </c>
      <c r="O71">
        <f t="shared" si="720"/>
        <v>0.99992212798399571</v>
      </c>
      <c r="P71">
        <f t="shared" si="721"/>
        <v>0.24004926584805386</v>
      </c>
      <c r="Q71">
        <f t="shared" si="722"/>
        <v>0.42247488166191816</v>
      </c>
      <c r="R71">
        <f t="shared" si="723"/>
        <v>0.99999931281744281</v>
      </c>
      <c r="S71">
        <f t="shared" si="724"/>
        <v>0.30649874417830525</v>
      </c>
      <c r="T71">
        <f t="shared" si="725"/>
        <v>0.51905600817373232</v>
      </c>
      <c r="U71">
        <f t="shared" si="726"/>
        <v>0.99999999393594907</v>
      </c>
      <c r="V71">
        <f t="shared" si="727"/>
        <v>0.36713793379913129</v>
      </c>
      <c r="W71">
        <f t="shared" si="728"/>
        <v>0.59948560516396732</v>
      </c>
      <c r="X71">
        <f t="shared" si="729"/>
        <v>0.99999999994648769</v>
      </c>
      <c r="Y71">
        <f t="shared" si="708"/>
        <v>0.5011272540689391</v>
      </c>
    </row>
    <row r="72" spans="1:25" x14ac:dyDescent="0.45">
      <c r="A72">
        <v>3.5910000000000002</v>
      </c>
      <c r="B72">
        <v>0.95</v>
      </c>
      <c r="C72">
        <v>155.99495647909237</v>
      </c>
      <c r="D72">
        <f t="shared" si="709"/>
        <v>1.5478453730633723E-2</v>
      </c>
      <c r="E72">
        <f t="shared" si="710"/>
        <v>3.0717324931376022E-2</v>
      </c>
      <c r="F72">
        <f t="shared" si="711"/>
        <v>0.55275087784308252</v>
      </c>
      <c r="G72">
        <f t="shared" si="712"/>
        <v>7.5033240914807675E-2</v>
      </c>
      <c r="H72">
        <f t="shared" si="713"/>
        <v>0.14443649458743568</v>
      </c>
      <c r="I72">
        <f t="shared" si="714"/>
        <v>0.98210434971962479</v>
      </c>
      <c r="J72">
        <f t="shared" si="715"/>
        <v>0.1104114418490838</v>
      </c>
      <c r="K72">
        <f t="shared" si="716"/>
        <v>0.2086321972069739</v>
      </c>
      <c r="L72">
        <f t="shared" si="717"/>
        <v>0.99760601609551569</v>
      </c>
      <c r="M72">
        <f t="shared" si="718"/>
        <v>0.14443649458743568</v>
      </c>
      <c r="N72">
        <f t="shared" si="719"/>
        <v>0.26801108820616504</v>
      </c>
      <c r="O72">
        <f t="shared" si="720"/>
        <v>0.99967974570104245</v>
      </c>
      <c r="P72">
        <f t="shared" si="721"/>
        <v>0.2086321972069739</v>
      </c>
      <c r="Q72">
        <f t="shared" si="722"/>
        <v>0.37373700070253824</v>
      </c>
      <c r="R72">
        <f t="shared" si="723"/>
        <v>0.99999426884106501</v>
      </c>
      <c r="S72">
        <f t="shared" si="724"/>
        <v>0.26801108820616504</v>
      </c>
      <c r="T72">
        <f t="shared" si="725"/>
        <v>0.46419223301087731</v>
      </c>
      <c r="U72">
        <f t="shared" si="726"/>
        <v>0.99999989743718398</v>
      </c>
      <c r="V72">
        <f t="shared" si="727"/>
        <v>0.32293458857175972</v>
      </c>
      <c r="W72">
        <f t="shared" si="728"/>
        <v>0.54158242864750772</v>
      </c>
      <c r="X72">
        <f t="shared" si="729"/>
        <v>0.99999999816457175</v>
      </c>
      <c r="Y72">
        <f t="shared" si="708"/>
        <v>0.44721206643749389</v>
      </c>
    </row>
    <row r="73" spans="1:25" x14ac:dyDescent="0.45">
      <c r="A73">
        <v>3.5870000000000002</v>
      </c>
      <c r="B73">
        <v>0.96</v>
      </c>
      <c r="C73">
        <v>134.00201664499463</v>
      </c>
      <c r="D73">
        <f t="shared" si="709"/>
        <v>1.3310818657717549E-2</v>
      </c>
      <c r="E73">
        <f t="shared" si="710"/>
        <v>2.6444459422096389E-2</v>
      </c>
      <c r="F73">
        <f t="shared" si="711"/>
        <v>0.49825260207632893</v>
      </c>
      <c r="G73">
        <f t="shared" si="712"/>
        <v>6.4805741641108972E-2</v>
      </c>
      <c r="H73">
        <f t="shared" si="713"/>
        <v>0.12541169913256367</v>
      </c>
      <c r="I73">
        <f t="shared" si="714"/>
        <v>0.96820010803738887</v>
      </c>
      <c r="J73">
        <f t="shared" si="715"/>
        <v>9.5616255453977783E-2</v>
      </c>
      <c r="K73">
        <f t="shared" si="716"/>
        <v>0.18209004260091521</v>
      </c>
      <c r="L73">
        <f t="shared" si="717"/>
        <v>0.99432927656767445</v>
      </c>
      <c r="M73">
        <f t="shared" si="718"/>
        <v>0.12541169913256367</v>
      </c>
      <c r="N73">
        <f t="shared" si="719"/>
        <v>0.23509530398581069</v>
      </c>
      <c r="O73">
        <f t="shared" si="720"/>
        <v>0.99898876687116622</v>
      </c>
      <c r="P73">
        <f t="shared" si="721"/>
        <v>0.18209004260091521</v>
      </c>
      <c r="Q73">
        <f t="shared" si="722"/>
        <v>0.33102330158742732</v>
      </c>
      <c r="R73">
        <f t="shared" si="723"/>
        <v>0.99996784289575402</v>
      </c>
      <c r="S73">
        <f t="shared" si="724"/>
        <v>0.23509530398581069</v>
      </c>
      <c r="T73">
        <f t="shared" si="725"/>
        <v>0.41492080601544068</v>
      </c>
      <c r="U73">
        <f t="shared" si="726"/>
        <v>0.99999897740755916</v>
      </c>
      <c r="V73">
        <f t="shared" si="727"/>
        <v>0.28466552009577717</v>
      </c>
      <c r="W73">
        <f t="shared" si="728"/>
        <v>0.48829658186015501</v>
      </c>
      <c r="X73">
        <f t="shared" si="729"/>
        <v>0.99999996748167086</v>
      </c>
      <c r="Y73">
        <f t="shared" si="708"/>
        <v>0.39902843792840437</v>
      </c>
    </row>
    <row r="74" spans="1:25" x14ac:dyDescent="0.45">
      <c r="A74">
        <v>3.5830000000000002</v>
      </c>
      <c r="B74">
        <v>0.97</v>
      </c>
      <c r="C74">
        <v>113.00017286984317</v>
      </c>
      <c r="D74">
        <f t="shared" si="709"/>
        <v>1.1236411897742604E-2</v>
      </c>
      <c r="E74">
        <f t="shared" si="710"/>
        <v>2.2346566843149507E-2</v>
      </c>
      <c r="F74">
        <f t="shared" si="711"/>
        <v>0.44025472819402922</v>
      </c>
      <c r="G74">
        <f t="shared" si="712"/>
        <v>5.4933597191597183E-2</v>
      </c>
      <c r="H74">
        <f t="shared" si="713"/>
        <v>0.10684949428278567</v>
      </c>
      <c r="I74">
        <f t="shared" si="714"/>
        <v>0.94505196467109176</v>
      </c>
      <c r="J74">
        <f t="shared" si="715"/>
        <v>8.1258177938615006E-2</v>
      </c>
      <c r="K74">
        <f t="shared" si="716"/>
        <v>0.15591346439532638</v>
      </c>
      <c r="L74">
        <f t="shared" si="717"/>
        <v>0.98711963253538615</v>
      </c>
      <c r="M74">
        <f t="shared" si="718"/>
        <v>0.10684949428278567</v>
      </c>
      <c r="N74">
        <f t="shared" si="719"/>
        <v>0.20228217413708427</v>
      </c>
      <c r="O74">
        <f t="shared" si="720"/>
        <v>0.99698071341349304</v>
      </c>
      <c r="P74">
        <f t="shared" si="721"/>
        <v>0.15591346439532638</v>
      </c>
      <c r="Q74">
        <f t="shared" si="722"/>
        <v>0.28751792041090019</v>
      </c>
      <c r="R74">
        <f t="shared" si="723"/>
        <v>0.99983409613397656</v>
      </c>
      <c r="S74">
        <f t="shared" si="724"/>
        <v>0.20228217413708427</v>
      </c>
      <c r="T74">
        <f t="shared" si="725"/>
        <v>0.36364627030054286</v>
      </c>
      <c r="U74">
        <f t="shared" si="726"/>
        <v>0.99999088390850854</v>
      </c>
      <c r="V74">
        <f t="shared" si="727"/>
        <v>0.24610368385559434</v>
      </c>
      <c r="W74">
        <f t="shared" si="728"/>
        <v>0.43164034450389432</v>
      </c>
      <c r="X74">
        <f t="shared" si="729"/>
        <v>0.99999949908868269</v>
      </c>
      <c r="Y74">
        <f t="shared" si="708"/>
        <v>0.34910091028406054</v>
      </c>
    </row>
    <row r="75" spans="1:25" x14ac:dyDescent="0.45">
      <c r="A75">
        <v>3.5790000000000002</v>
      </c>
      <c r="B75">
        <v>0.98</v>
      </c>
      <c r="C75">
        <v>95.999377797409565</v>
      </c>
      <c r="D75">
        <f t="shared" si="709"/>
        <v>9.554005476979599E-3</v>
      </c>
      <c r="E75">
        <f t="shared" si="710"/>
        <v>1.9016731933304998E-2</v>
      </c>
      <c r="F75">
        <f t="shared" si="711"/>
        <v>0.38851916567992906</v>
      </c>
      <c r="G75">
        <f t="shared" si="712"/>
        <v>4.686591640129345E-2</v>
      </c>
      <c r="H75">
        <f t="shared" si="713"/>
        <v>9.1535418682453851E-2</v>
      </c>
      <c r="I75">
        <f t="shared" si="714"/>
        <v>0.91451021057615611</v>
      </c>
      <c r="J75">
        <f t="shared" si="715"/>
        <v>6.9468669954642515E-2</v>
      </c>
      <c r="K75">
        <f t="shared" si="716"/>
        <v>0.13411144380401807</v>
      </c>
      <c r="L75">
        <f t="shared" si="717"/>
        <v>0.97500395078922408</v>
      </c>
      <c r="M75">
        <f t="shared" si="718"/>
        <v>9.1535418682453851E-2</v>
      </c>
      <c r="N75">
        <f t="shared" si="719"/>
        <v>0.1746921044915356</v>
      </c>
      <c r="O75">
        <f t="shared" si="720"/>
        <v>0.99269149590426686</v>
      </c>
      <c r="P75">
        <f t="shared" si="721"/>
        <v>0.13411144380401807</v>
      </c>
      <c r="Q75">
        <f t="shared" si="722"/>
        <v>0.25023700824883777</v>
      </c>
      <c r="R75">
        <f t="shared" si="723"/>
        <v>0.99937519752385251</v>
      </c>
      <c r="S75">
        <f t="shared" si="724"/>
        <v>0.1746921044915356</v>
      </c>
      <c r="T75">
        <f t="shared" si="725"/>
        <v>0.31886687761138965</v>
      </c>
      <c r="U75">
        <f t="shared" si="726"/>
        <v>0.99994658576788265</v>
      </c>
      <c r="V75">
        <f t="shared" si="727"/>
        <v>0.21337091532776276</v>
      </c>
      <c r="W75">
        <f t="shared" si="728"/>
        <v>0.38121468314771823</v>
      </c>
      <c r="X75">
        <f t="shared" si="729"/>
        <v>0.99999543362854404</v>
      </c>
      <c r="Y75">
        <f t="shared" si="708"/>
        <v>0.30566285423911888</v>
      </c>
    </row>
    <row r="76" spans="1:25" x14ac:dyDescent="0.45">
      <c r="A76">
        <v>3.5750000000000002</v>
      </c>
      <c r="B76">
        <v>0.99</v>
      </c>
      <c r="C76">
        <v>79.00058326227132</v>
      </c>
      <c r="D76">
        <f t="shared" si="709"/>
        <v>7.8689348783942403E-3</v>
      </c>
      <c r="E76">
        <f t="shared" si="710"/>
        <v>1.5675949620668206E-2</v>
      </c>
      <c r="F76">
        <f t="shared" si="711"/>
        <v>0.33226956798712359</v>
      </c>
      <c r="G76">
        <f t="shared" si="712"/>
        <v>3.8730326345609245E-2</v>
      </c>
      <c r="H76">
        <f t="shared" si="713"/>
        <v>7.5960614512381119E-2</v>
      </c>
      <c r="I76">
        <f t="shared" si="714"/>
        <v>0.86725876652751432</v>
      </c>
      <c r="J76">
        <f t="shared" si="715"/>
        <v>5.7529290358853014E-2</v>
      </c>
      <c r="K76">
        <f t="shared" si="716"/>
        <v>0.11174896146851288</v>
      </c>
      <c r="L76">
        <f t="shared" si="717"/>
        <v>0.95163749658626484</v>
      </c>
      <c r="M76">
        <f t="shared" si="718"/>
        <v>7.5960614512381119E-2</v>
      </c>
      <c r="N76">
        <f t="shared" si="719"/>
        <v>0.14615121406766374</v>
      </c>
      <c r="O76">
        <f t="shared" si="720"/>
        <v>0.98237976493620305</v>
      </c>
      <c r="P76">
        <f t="shared" si="721"/>
        <v>0.11174896146851288</v>
      </c>
      <c r="Q76">
        <f t="shared" si="722"/>
        <v>0.21101009254773451</v>
      </c>
      <c r="R76">
        <f t="shared" si="723"/>
        <v>0.99766106826355649</v>
      </c>
      <c r="S76">
        <f t="shared" si="724"/>
        <v>0.14615121406766374</v>
      </c>
      <c r="T76">
        <f t="shared" si="725"/>
        <v>0.27094225076187539</v>
      </c>
      <c r="U76">
        <f t="shared" si="726"/>
        <v>0.99968952731629657</v>
      </c>
      <c r="V76">
        <f t="shared" si="727"/>
        <v>0.17922105619662532</v>
      </c>
      <c r="W76">
        <f t="shared" si="728"/>
        <v>0.32632192540901672</v>
      </c>
      <c r="X76">
        <f t="shared" si="729"/>
        <v>0.99995878747300571</v>
      </c>
      <c r="Y76">
        <f t="shared" si="708"/>
        <v>0.2593315697638745</v>
      </c>
    </row>
    <row r="77" spans="1:25" x14ac:dyDescent="0.45">
      <c r="A77">
        <v>3.5720000000000001</v>
      </c>
      <c r="B77">
        <v>1</v>
      </c>
      <c r="C77">
        <v>64.000525538931257</v>
      </c>
      <c r="D77">
        <f t="shared" si="709"/>
        <v>6.379615839471886E-3</v>
      </c>
      <c r="E77">
        <f t="shared" si="710"/>
        <v>1.2718532180684416E-2</v>
      </c>
      <c r="F77">
        <f t="shared" si="711"/>
        <v>0.27865502778390883</v>
      </c>
      <c r="G77">
        <f t="shared" si="712"/>
        <v>3.1493672414726004E-2</v>
      </c>
      <c r="H77">
        <f t="shared" si="713"/>
        <v>6.1995493427285941E-2</v>
      </c>
      <c r="I77">
        <f t="shared" si="714"/>
        <v>0.80469424282197044</v>
      </c>
      <c r="J77">
        <f t="shared" si="715"/>
        <v>4.6866588604105086E-2</v>
      </c>
      <c r="K77">
        <f t="shared" si="716"/>
        <v>9.1536700080823707E-2</v>
      </c>
      <c r="L77">
        <f t="shared" si="717"/>
        <v>0.9136877241128033</v>
      </c>
      <c r="M77">
        <f t="shared" si="718"/>
        <v>6.1995493427285941E-2</v>
      </c>
      <c r="N77">
        <f t="shared" si="719"/>
        <v>0.12014754564927921</v>
      </c>
      <c r="O77">
        <f t="shared" si="720"/>
        <v>0.96185566121311661</v>
      </c>
      <c r="P77">
        <f t="shared" si="721"/>
        <v>9.1536700080823707E-2</v>
      </c>
      <c r="Q77">
        <f t="shared" si="722"/>
        <v>0.17469443269996077</v>
      </c>
      <c r="R77">
        <f t="shared" si="723"/>
        <v>0.99255019103117248</v>
      </c>
      <c r="S77">
        <f t="shared" si="724"/>
        <v>0.12014754564927921</v>
      </c>
      <c r="T77">
        <f t="shared" si="725"/>
        <v>0.22585965857301282</v>
      </c>
      <c r="U77">
        <f t="shared" si="726"/>
        <v>0.99854500941851143</v>
      </c>
      <c r="V77">
        <f t="shared" si="727"/>
        <v>0.14785733061989348</v>
      </c>
      <c r="W77">
        <f t="shared" si="728"/>
        <v>0.27385287102174649</v>
      </c>
      <c r="X77">
        <f t="shared" si="729"/>
        <v>0.99971583196279545</v>
      </c>
      <c r="Y77">
        <f t="shared" si="708"/>
        <v>0.21588689075984535</v>
      </c>
    </row>
    <row r="78" spans="1:25" x14ac:dyDescent="0.45">
      <c r="A78">
        <v>3.5680000000000001</v>
      </c>
      <c r="B78">
        <v>1.01</v>
      </c>
      <c r="C78">
        <v>51.100337376469859</v>
      </c>
      <c r="D78">
        <f t="shared" si="709"/>
        <v>5.0969997261108846E-3</v>
      </c>
      <c r="E78">
        <f t="shared" si="710"/>
        <v>1.0168020046013804E-2</v>
      </c>
      <c r="F78">
        <f t="shared" si="711"/>
        <v>0.22911469093853032</v>
      </c>
      <c r="G78">
        <f t="shared" si="712"/>
        <v>2.5226525367530339E-2</v>
      </c>
      <c r="H78">
        <f t="shared" si="713"/>
        <v>4.9816673152941915E-2</v>
      </c>
      <c r="I78">
        <f t="shared" si="714"/>
        <v>0.72776193671840272</v>
      </c>
      <c r="J78">
        <f t="shared" si="715"/>
        <v>3.7600133495153454E-2</v>
      </c>
      <c r="K78">
        <f t="shared" si="716"/>
        <v>7.3786496951453562E-2</v>
      </c>
      <c r="L78">
        <f t="shared" si="717"/>
        <v>0.85795587699219678</v>
      </c>
      <c r="M78">
        <f t="shared" ref="M78:M86" si="730">1-EXP(-10/10000*$C78)</f>
        <v>4.9816673152941915E-2</v>
      </c>
      <c r="N78">
        <f t="shared" ref="N78:N86" si="731">1-EXP(-10*2/10000*$C78)</f>
        <v>9.7151645381856833E-2</v>
      </c>
      <c r="O78">
        <f t="shared" ref="O78:O86" si="732">1-EXP(-10*4*($A78)^2/10000*$C78)</f>
        <v>0.92588643690068506</v>
      </c>
      <c r="P78">
        <f t="shared" ref="P78:P86" si="733">1-EXP(-15/10000*$C78)</f>
        <v>7.3786496951453562E-2</v>
      </c>
      <c r="Q78">
        <f t="shared" ref="Q78:Q86" si="734">1-EXP(-15*2/10000*$C78)</f>
        <v>0.14212854677054032</v>
      </c>
      <c r="R78">
        <f t="shared" ref="R78:R86" si="735">1-EXP(-15*4*($A78)^2/10000*$C78)</f>
        <v>0.97982346711894408</v>
      </c>
      <c r="S78">
        <f t="shared" ref="S78:S86" si="736">1-EXP(-20/10000*$C78)</f>
        <v>9.7151645381856833E-2</v>
      </c>
      <c r="T78">
        <f t="shared" ref="T78:T86" si="737">1-EXP(-20*2/10000*$C78)</f>
        <v>0.18486484856331165</v>
      </c>
      <c r="U78">
        <f t="shared" ref="U78:U86" si="738">1-EXP(-20*4*($A78)^2/10000*$C78)</f>
        <v>0.99450717976472391</v>
      </c>
      <c r="V78">
        <f t="shared" ref="V78:V86" si="739">1-EXP(-25/10000*$C78)</f>
        <v>0.11992737230266437</v>
      </c>
      <c r="W78">
        <f t="shared" ref="W78:W86" si="740">1-EXP(-25*2/10000*$C78)</f>
        <v>0.22547216997790698</v>
      </c>
      <c r="X78">
        <f t="shared" ref="X78:X86" si="741">1-EXP(-25*4*($A78)^2/10000*$C78)</f>
        <v>0.99850464525719451</v>
      </c>
      <c r="Y78">
        <f t="shared" si="708"/>
        <v>0.17649139657562773</v>
      </c>
    </row>
    <row r="79" spans="1:25" x14ac:dyDescent="0.45">
      <c r="A79">
        <v>3.5649999999999999</v>
      </c>
      <c r="B79">
        <v>1.02</v>
      </c>
      <c r="C79">
        <v>39.899458697709427</v>
      </c>
      <c r="D79">
        <f t="shared" si="709"/>
        <v>3.9819966116333427E-3</v>
      </c>
      <c r="E79">
        <f t="shared" si="710"/>
        <v>7.9481369262515145E-3</v>
      </c>
      <c r="F79">
        <f t="shared" si="711"/>
        <v>0.1835882691788342</v>
      </c>
      <c r="G79">
        <f t="shared" si="712"/>
        <v>1.9752050229116191E-2</v>
      </c>
      <c r="H79">
        <f t="shared" si="713"/>
        <v>3.911395696997888E-2</v>
      </c>
      <c r="I79">
        <f t="shared" si="714"/>
        <v>0.63730114730588172</v>
      </c>
      <c r="J79">
        <f t="shared" si="715"/>
        <v>2.948128629910729E-2</v>
      </c>
      <c r="K79">
        <f t="shared" si="716"/>
        <v>5.8093426356364608E-2</v>
      </c>
      <c r="L79">
        <f t="shared" si="717"/>
        <v>0.78156648586875233</v>
      </c>
      <c r="M79">
        <f t="shared" si="730"/>
        <v>3.911395696997888E-2</v>
      </c>
      <c r="N79">
        <f t="shared" si="731"/>
        <v>7.6698012310108532E-2</v>
      </c>
      <c r="O79">
        <f t="shared" si="732"/>
        <v>0.86844954225437032</v>
      </c>
      <c r="P79">
        <f t="shared" si="733"/>
        <v>5.8093426356364608E-2</v>
      </c>
      <c r="Q79">
        <f t="shared" si="734"/>
        <v>0.11281200652690693</v>
      </c>
      <c r="R79">
        <f t="shared" si="735"/>
        <v>0.95228679990427401</v>
      </c>
      <c r="S79">
        <f t="shared" si="736"/>
        <v>7.6698012310108532E-2</v>
      </c>
      <c r="T79">
        <f t="shared" si="737"/>
        <v>0.14751343952789542</v>
      </c>
      <c r="U79">
        <f t="shared" si="738"/>
        <v>0.98269447706691526</v>
      </c>
      <c r="V79">
        <f t="shared" si="739"/>
        <v>9.4935119547602143E-2</v>
      </c>
      <c r="W79">
        <f t="shared" si="740"/>
        <v>0.18085756217168669</v>
      </c>
      <c r="X79">
        <f t="shared" si="741"/>
        <v>0.99372330668689846</v>
      </c>
      <c r="Y79">
        <f t="shared" si="708"/>
        <v>0.14068347411718807</v>
      </c>
    </row>
    <row r="80" spans="1:25" x14ac:dyDescent="0.45">
      <c r="A80">
        <v>3.5619999999999998</v>
      </c>
      <c r="B80">
        <v>1.03</v>
      </c>
      <c r="C80">
        <v>30.199550661867242</v>
      </c>
      <c r="D80">
        <f t="shared" si="709"/>
        <v>3.0153995888186902E-3</v>
      </c>
      <c r="E80">
        <f t="shared" si="710"/>
        <v>6.0217065429570837E-3</v>
      </c>
      <c r="F80">
        <f t="shared" si="711"/>
        <v>0.14209926105946713</v>
      </c>
      <c r="G80">
        <f t="shared" si="712"/>
        <v>1.4986345363428799E-2</v>
      </c>
      <c r="H80">
        <f t="shared" si="713"/>
        <v>2.9748100179505688E-2</v>
      </c>
      <c r="I80">
        <f t="shared" si="714"/>
        <v>0.53528658505334659</v>
      </c>
      <c r="J80">
        <f t="shared" si="715"/>
        <v>2.2395085036771345E-2</v>
      </c>
      <c r="K80">
        <f t="shared" si="716"/>
        <v>4.4288630239738613E-2</v>
      </c>
      <c r="L80">
        <f t="shared" si="717"/>
        <v>0.68320536780160279</v>
      </c>
      <c r="M80">
        <f t="shared" si="730"/>
        <v>2.9748100179505688E-2</v>
      </c>
      <c r="N80">
        <f t="shared" si="731"/>
        <v>5.8611250894721523E-2</v>
      </c>
      <c r="O80">
        <f t="shared" si="732"/>
        <v>0.78404144196861958</v>
      </c>
      <c r="P80">
        <f t="shared" si="733"/>
        <v>4.4288630239738613E-2</v>
      </c>
      <c r="Q80">
        <f t="shared" si="734"/>
        <v>8.6615777710964847E-2</v>
      </c>
      <c r="R80">
        <f t="shared" si="735"/>
        <v>0.89964116101028224</v>
      </c>
      <c r="S80">
        <f t="shared" si="736"/>
        <v>5.8611250894721523E-2</v>
      </c>
      <c r="T80">
        <f t="shared" si="737"/>
        <v>0.11378722305799893</v>
      </c>
      <c r="U80">
        <f t="shared" si="738"/>
        <v>0.9533619012130069</v>
      </c>
      <c r="V80">
        <f t="shared" si="739"/>
        <v>7.2719227810059461E-2</v>
      </c>
      <c r="W80">
        <f t="shared" si="740"/>
        <v>0.14015036952682758</v>
      </c>
      <c r="X80">
        <f t="shared" si="741"/>
        <v>0.97832664984607709</v>
      </c>
      <c r="Y80">
        <f t="shared" si="708"/>
        <v>0.108418380184375</v>
      </c>
    </row>
    <row r="81" spans="1:25" x14ac:dyDescent="0.45">
      <c r="A81">
        <v>3.5590000000000002</v>
      </c>
      <c r="B81">
        <v>1.04</v>
      </c>
      <c r="C81">
        <v>22.600134227978263</v>
      </c>
      <c r="D81">
        <f t="shared" si="709"/>
        <v>2.2574615152726185E-3</v>
      </c>
      <c r="E81">
        <f t="shared" si="710"/>
        <v>4.5098268980523493E-3</v>
      </c>
      <c r="F81">
        <f t="shared" si="711"/>
        <v>0.10819311664161646</v>
      </c>
      <c r="G81">
        <f t="shared" si="712"/>
        <v>1.1236461164869427E-2</v>
      </c>
      <c r="H81">
        <f t="shared" si="713"/>
        <v>2.2346664270229244E-2</v>
      </c>
      <c r="I81">
        <f t="shared" si="714"/>
        <v>0.43590259674718002</v>
      </c>
      <c r="J81">
        <f t="shared" si="715"/>
        <v>1.6807255930894272E-2</v>
      </c>
      <c r="K81">
        <f t="shared" si="716"/>
        <v>3.3332028009861903E-2</v>
      </c>
      <c r="L81">
        <f t="shared" si="717"/>
        <v>0.57632664609522433</v>
      </c>
      <c r="M81">
        <f t="shared" si="730"/>
        <v>2.2346664270229244E-2</v>
      </c>
      <c r="N81">
        <f t="shared" si="731"/>
        <v>4.419395513645219E-2</v>
      </c>
      <c r="O81">
        <f t="shared" si="732"/>
        <v>0.6817941196434254</v>
      </c>
      <c r="P81">
        <f t="shared" si="733"/>
        <v>3.3332028009861903E-2</v>
      </c>
      <c r="Q81">
        <f t="shared" si="734"/>
        <v>6.5553031928473504E-2</v>
      </c>
      <c r="R81">
        <f t="shared" si="735"/>
        <v>0.82050088919107877</v>
      </c>
      <c r="S81">
        <f t="shared" si="736"/>
        <v>4.419395513645219E-2</v>
      </c>
      <c r="T81">
        <f t="shared" si="737"/>
        <v>8.6434804602301574E-2</v>
      </c>
      <c r="U81">
        <f t="shared" si="738"/>
        <v>0.89874501770649728</v>
      </c>
      <c r="V81">
        <f t="shared" si="739"/>
        <v>5.4933832640708835E-2</v>
      </c>
      <c r="W81">
        <f t="shared" si="740"/>
        <v>0.10684993931282027</v>
      </c>
      <c r="X81">
        <f t="shared" si="741"/>
        <v>0.94288232742182487</v>
      </c>
      <c r="Y81">
        <f t="shared" si="708"/>
        <v>8.2296118955118347E-2</v>
      </c>
    </row>
    <row r="82" spans="1:25" x14ac:dyDescent="0.45">
      <c r="A82">
        <v>3.556</v>
      </c>
      <c r="B82">
        <v>1.05</v>
      </c>
      <c r="C82">
        <v>16.300377882625899</v>
      </c>
      <c r="D82">
        <f t="shared" si="709"/>
        <v>1.628709998214295E-3</v>
      </c>
      <c r="E82">
        <f t="shared" si="710"/>
        <v>3.2547673001703803E-3</v>
      </c>
      <c r="F82">
        <f t="shared" si="711"/>
        <v>7.914086109886509E-2</v>
      </c>
      <c r="G82">
        <f t="shared" si="712"/>
        <v>8.1170661980454195E-3</v>
      </c>
      <c r="H82">
        <f t="shared" si="713"/>
        <v>1.6168245632427358E-2</v>
      </c>
      <c r="I82">
        <f t="shared" si="714"/>
        <v>0.33783531847874304</v>
      </c>
      <c r="J82">
        <f t="shared" si="715"/>
        <v>1.2150858233084261E-2</v>
      </c>
      <c r="K82">
        <f t="shared" si="716"/>
        <v>2.4154073110368102E-2</v>
      </c>
      <c r="L82">
        <f t="shared" si="717"/>
        <v>0.4611734101488697</v>
      </c>
      <c r="M82">
        <f t="shared" si="730"/>
        <v>1.6168245632427358E-2</v>
      </c>
      <c r="N82">
        <f t="shared" si="731"/>
        <v>3.2075079098024206E-2</v>
      </c>
      <c r="O82">
        <f t="shared" si="732"/>
        <v>0.56153793454585232</v>
      </c>
      <c r="P82">
        <f t="shared" si="733"/>
        <v>2.4154073110368102E-2</v>
      </c>
      <c r="Q82">
        <f t="shared" si="734"/>
        <v>4.7724726972915077E-2</v>
      </c>
      <c r="R82">
        <f t="shared" si="735"/>
        <v>0.70966590606940172</v>
      </c>
      <c r="S82">
        <f t="shared" si="736"/>
        <v>3.2075079098024206E-2</v>
      </c>
      <c r="T82">
        <f t="shared" si="737"/>
        <v>6.312134749690379E-2</v>
      </c>
      <c r="U82">
        <f t="shared" si="738"/>
        <v>0.80775101715768272</v>
      </c>
      <c r="V82">
        <f t="shared" si="739"/>
        <v>3.9931789755723313E-2</v>
      </c>
      <c r="W82">
        <f t="shared" si="740"/>
        <v>7.826903167835142E-2</v>
      </c>
      <c r="X82">
        <f t="shared" si="741"/>
        <v>0.87269951350343133</v>
      </c>
      <c r="Y82">
        <f t="shared" si="708"/>
        <v>6.0062068252462186E-2</v>
      </c>
    </row>
    <row r="83" spans="1:25" x14ac:dyDescent="0.45">
      <c r="A83">
        <v>3.5529999999999999</v>
      </c>
      <c r="B83">
        <v>1.06</v>
      </c>
      <c r="C83">
        <v>11.100017424462864</v>
      </c>
      <c r="D83">
        <f t="shared" si="709"/>
        <v>1.1093859183884947E-3</v>
      </c>
      <c r="E83">
        <f t="shared" si="710"/>
        <v>2.2175410996611022E-3</v>
      </c>
      <c r="F83">
        <f t="shared" si="711"/>
        <v>5.4507950734324573E-2</v>
      </c>
      <c r="G83">
        <f t="shared" si="712"/>
        <v>5.5346358668356688E-3</v>
      </c>
      <c r="H83">
        <f t="shared" si="713"/>
        <v>1.1038639539492912E-2</v>
      </c>
      <c r="I83">
        <f t="shared" si="714"/>
        <v>0.24440442506127213</v>
      </c>
      <c r="J83">
        <f t="shared" si="715"/>
        <v>8.2904561092559392E-3</v>
      </c>
      <c r="K83">
        <f t="shared" si="716"/>
        <v>1.6512180556012335E-2</v>
      </c>
      <c r="L83">
        <f t="shared" si="717"/>
        <v>0.3431985410783287</v>
      </c>
      <c r="M83">
        <f t="shared" si="730"/>
        <v>1.1038639539492912E-2</v>
      </c>
      <c r="N83">
        <f t="shared" si="731"/>
        <v>2.1955427516103021E-2</v>
      </c>
      <c r="O83">
        <f t="shared" si="732"/>
        <v>0.42907532713301333</v>
      </c>
      <c r="P83">
        <f t="shared" si="733"/>
        <v>1.6512180556012335E-2</v>
      </c>
      <c r="Q83">
        <f t="shared" si="734"/>
        <v>3.2751709005310214E-2</v>
      </c>
      <c r="R83">
        <f t="shared" si="735"/>
        <v>0.56861184355836414</v>
      </c>
      <c r="S83">
        <f t="shared" si="736"/>
        <v>2.1955427516103021E-2</v>
      </c>
      <c r="T83">
        <f t="shared" si="737"/>
        <v>4.3428814234791169E-2</v>
      </c>
      <c r="U83">
        <f t="shared" si="738"/>
        <v>0.67404501791172433</v>
      </c>
      <c r="V83">
        <f t="shared" si="739"/>
        <v>2.7368548086336375E-2</v>
      </c>
      <c r="W83">
        <f t="shared" si="740"/>
        <v>5.398805874831869E-2</v>
      </c>
      <c r="X83">
        <f t="shared" si="741"/>
        <v>0.75370985790486655</v>
      </c>
      <c r="Y83">
        <f t="shared" si="708"/>
        <v>4.1302863933436185E-2</v>
      </c>
    </row>
    <row r="84" spans="1:25" x14ac:dyDescent="0.45">
      <c r="A84">
        <v>3.55</v>
      </c>
      <c r="B84">
        <v>1.07</v>
      </c>
      <c r="C84">
        <v>7.9999629299898878</v>
      </c>
      <c r="D84">
        <f t="shared" si="709"/>
        <v>7.9967638127964591E-4</v>
      </c>
      <c r="E84">
        <f t="shared" si="710"/>
        <v>1.5987132802445236E-3</v>
      </c>
      <c r="F84">
        <f t="shared" si="711"/>
        <v>3.9525468622800375E-2</v>
      </c>
      <c r="G84">
        <f t="shared" si="712"/>
        <v>3.9919921949952419E-3</v>
      </c>
      <c r="H84">
        <f t="shared" si="713"/>
        <v>7.9680483883055597E-3</v>
      </c>
      <c r="I84">
        <f t="shared" si="714"/>
        <v>0.18261010120202636</v>
      </c>
      <c r="J84">
        <f t="shared" si="715"/>
        <v>5.9820083098723886E-3</v>
      </c>
      <c r="K84">
        <f t="shared" si="716"/>
        <v>1.1928232196325328E-2</v>
      </c>
      <c r="L84">
        <f t="shared" si="717"/>
        <v>0.26100091668581626</v>
      </c>
      <c r="M84">
        <f t="shared" si="730"/>
        <v>7.9680483883055597E-3</v>
      </c>
      <c r="N84">
        <f t="shared" si="731"/>
        <v>1.5872606981492732E-2</v>
      </c>
      <c r="O84">
        <f t="shared" si="732"/>
        <v>0.33187375334303837</v>
      </c>
      <c r="P84">
        <f t="shared" si="733"/>
        <v>1.1928232196325328E-2</v>
      </c>
      <c r="Q84">
        <f t="shared" si="734"/>
        <v>2.3714181669321266E-2</v>
      </c>
      <c r="R84">
        <f t="shared" si="735"/>
        <v>0.45388035486079614</v>
      </c>
      <c r="S84">
        <f t="shared" si="736"/>
        <v>1.5872606981492732E-2</v>
      </c>
      <c r="T84">
        <f t="shared" si="737"/>
        <v>3.1493274310596564E-2</v>
      </c>
      <c r="U84">
        <f t="shared" si="738"/>
        <v>0.55360731852808076</v>
      </c>
      <c r="V84">
        <f t="shared" si="739"/>
        <v>1.9801235853303623E-2</v>
      </c>
      <c r="W84">
        <f t="shared" si="740"/>
        <v>3.9210382765289209E-2</v>
      </c>
      <c r="X84">
        <f t="shared" si="741"/>
        <v>0.63512313126751185</v>
      </c>
      <c r="Y84">
        <f t="shared" si="708"/>
        <v>2.9942430391461716E-2</v>
      </c>
    </row>
    <row r="85" spans="1:25" x14ac:dyDescent="0.45">
      <c r="A85">
        <v>3.5470000000000002</v>
      </c>
      <c r="B85">
        <v>1.08</v>
      </c>
      <c r="C85">
        <v>6.19999127950119</v>
      </c>
      <c r="D85">
        <f t="shared" si="709"/>
        <v>6.1980696820584935E-4</v>
      </c>
      <c r="E85">
        <f t="shared" si="710"/>
        <v>1.2392297757337634E-3</v>
      </c>
      <c r="F85">
        <f t="shared" si="711"/>
        <v>3.0719615477793338E-2</v>
      </c>
      <c r="G85">
        <f t="shared" si="712"/>
        <v>3.095195614567503E-3</v>
      </c>
      <c r="H85">
        <f t="shared" si="713"/>
        <v>6.1808109932425248E-3</v>
      </c>
      <c r="I85">
        <f t="shared" si="714"/>
        <v>0.14444660360264061</v>
      </c>
      <c r="J85">
        <f t="shared" si="715"/>
        <v>4.6391989779430709E-3</v>
      </c>
      <c r="K85">
        <f t="shared" si="716"/>
        <v>9.2568757887292463E-3</v>
      </c>
      <c r="L85">
        <f t="shared" si="717"/>
        <v>0.2086462229200905</v>
      </c>
      <c r="M85">
        <f t="shared" si="730"/>
        <v>6.1808109932425248E-3</v>
      </c>
      <c r="N85">
        <f t="shared" si="731"/>
        <v>1.2323419561950821E-2</v>
      </c>
      <c r="O85">
        <f t="shared" si="732"/>
        <v>0.26802838591294276</v>
      </c>
      <c r="P85">
        <f t="shared" si="733"/>
        <v>9.2568757887292463E-3</v>
      </c>
      <c r="Q85">
        <f t="shared" si="734"/>
        <v>1.8428061828090536E-2</v>
      </c>
      <c r="R85">
        <f t="shared" si="735"/>
        <v>0.37375919950136094</v>
      </c>
      <c r="S85">
        <f t="shared" si="736"/>
        <v>1.2323419561950821E-2</v>
      </c>
      <c r="T85">
        <f t="shared" si="737"/>
        <v>2.4494972454201847E-2</v>
      </c>
      <c r="U85">
        <f t="shared" si="738"/>
        <v>0.46421755617078819</v>
      </c>
      <c r="V85">
        <f t="shared" si="739"/>
        <v>1.5380471782333704E-2</v>
      </c>
      <c r="W85">
        <f t="shared" si="740"/>
        <v>3.0524384652420244E-2</v>
      </c>
      <c r="X85">
        <f t="shared" si="741"/>
        <v>0.54160951045184036</v>
      </c>
      <c r="Y85">
        <f t="shared" si="708"/>
        <v>2.3284597645185978E-2</v>
      </c>
    </row>
    <row r="86" spans="1:25" x14ac:dyDescent="0.45">
      <c r="A86">
        <v>3.5449999999999999</v>
      </c>
      <c r="B86">
        <v>1.0900000000000001</v>
      </c>
      <c r="C86">
        <v>4.700053185377933</v>
      </c>
      <c r="D86">
        <f t="shared" si="709"/>
        <v>4.6989488334048257E-4</v>
      </c>
      <c r="E86">
        <f t="shared" si="710"/>
        <v>9.3956896547953139E-4</v>
      </c>
      <c r="F86">
        <f t="shared" si="711"/>
        <v>2.3349359045522933E-2</v>
      </c>
      <c r="G86">
        <f t="shared" si="712"/>
        <v>2.347267441978218E-3</v>
      </c>
      <c r="H86">
        <f t="shared" si="713"/>
        <v>4.6890252195121995E-3</v>
      </c>
      <c r="I86">
        <f t="shared" si="714"/>
        <v>0.11142068928496596</v>
      </c>
      <c r="J86">
        <f t="shared" si="715"/>
        <v>3.518834229797374E-3</v>
      </c>
      <c r="K86">
        <f t="shared" si="716"/>
        <v>7.0252862652580017E-3</v>
      </c>
      <c r="L86">
        <f t="shared" si="717"/>
        <v>0.16238529012400071</v>
      </c>
      <c r="M86">
        <f t="shared" si="730"/>
        <v>4.6890252195121995E-3</v>
      </c>
      <c r="N86">
        <f t="shared" si="731"/>
        <v>9.3560634815151866E-3</v>
      </c>
      <c r="O86">
        <f t="shared" si="732"/>
        <v>0.21042680856919493</v>
      </c>
      <c r="P86">
        <f t="shared" si="733"/>
        <v>7.0252862652580017E-3</v>
      </c>
      <c r="Q86">
        <f t="shared" si="734"/>
        <v>1.4001217883407135E-2</v>
      </c>
      <c r="R86">
        <f t="shared" si="735"/>
        <v>0.29840159779934561</v>
      </c>
      <c r="S86">
        <f t="shared" si="736"/>
        <v>9.3560634815151866E-3</v>
      </c>
      <c r="T86">
        <f t="shared" si="737"/>
        <v>1.8624591039160143E-2</v>
      </c>
      <c r="U86">
        <f t="shared" si="738"/>
        <v>0.37657417537377325</v>
      </c>
      <c r="V86">
        <f t="shared" si="739"/>
        <v>1.1681369740298098E-2</v>
      </c>
      <c r="W86">
        <f t="shared" si="740"/>
        <v>2.322628508158664E-2</v>
      </c>
      <c r="X86">
        <f t="shared" si="741"/>
        <v>0.44603671047167559</v>
      </c>
      <c r="Y86">
        <f t="shared" si="708"/>
        <v>1.7701653998415168E-2</v>
      </c>
    </row>
    <row r="87" spans="1:25" x14ac:dyDescent="0.45">
      <c r="A87">
        <v>3.5419999999999998</v>
      </c>
      <c r="B87">
        <v>1.1000000000000001</v>
      </c>
      <c r="C87">
        <v>3.4999626955647445</v>
      </c>
      <c r="D87">
        <f t="shared" si="709"/>
        <v>3.4993502800706455E-4</v>
      </c>
      <c r="E87">
        <f t="shared" si="710"/>
        <v>6.9974760149038584E-4</v>
      </c>
      <c r="F87">
        <f t="shared" si="711"/>
        <v>1.7410536508098096E-2</v>
      </c>
      <c r="G87">
        <f t="shared" si="712"/>
        <v>1.7484510232335104E-3</v>
      </c>
      <c r="H87">
        <f t="shared" si="713"/>
        <v>3.4938449654864367E-3</v>
      </c>
      <c r="I87">
        <f t="shared" si="714"/>
        <v>8.407373289500486E-2</v>
      </c>
      <c r="J87">
        <f t="shared" si="715"/>
        <v>2.6215297951910355E-3</v>
      </c>
      <c r="K87">
        <f t="shared" si="716"/>
        <v>5.2361871719150965E-3</v>
      </c>
      <c r="L87">
        <f t="shared" si="717"/>
        <v>0.12342158773139023</v>
      </c>
      <c r="M87">
        <f t="shared" ref="M87:M95" si="742">1-EXP(-10/10000*$C87)</f>
        <v>3.4938449654864367E-3</v>
      </c>
      <c r="N87">
        <f t="shared" ref="N87:N95" si="743">1-EXP(-10*2/10000*$C87)</f>
        <v>6.9754829783300609E-3</v>
      </c>
      <c r="O87">
        <f t="shared" ref="O87:O95" si="744">1-EXP(-10*4*($A87)^2/10000*$C87)</f>
        <v>0.16107907322710913</v>
      </c>
      <c r="P87">
        <f t="shared" ref="P87:P95" si="745">1-EXP(-15/10000*$C87)</f>
        <v>5.2361871719150965E-3</v>
      </c>
      <c r="Q87">
        <f t="shared" ref="Q87:Q95" si="746">1-EXP(-15*2/10000*$C87)</f>
        <v>1.0444956687730822E-2</v>
      </c>
      <c r="R87">
        <f t="shared" ref="R87:R95" si="747">1-EXP(-15*4*($A87)^2/10000*$C87)</f>
        <v>0.23161028714464316</v>
      </c>
      <c r="S87">
        <f t="shared" ref="S87:S95" si="748">1-EXP(-20/10000*$C87)</f>
        <v>6.9754829783300609E-3</v>
      </c>
      <c r="T87">
        <f t="shared" ref="T87:T95" si="749">1-EXP(-20*2/10000*$C87)</f>
        <v>1.3902308593879087E-2</v>
      </c>
      <c r="U87">
        <f t="shared" ref="U87:U95" si="750">1-EXP(-20*4*($A87)^2/10000*$C87)</f>
        <v>0.29621167862251385</v>
      </c>
      <c r="V87">
        <f t="shared" ref="V87:V95" si="751">1-EXP(-25/10000*$C87)</f>
        <v>8.711737711212586E-3</v>
      </c>
      <c r="W87">
        <f t="shared" ref="W87:W95" si="752">1-EXP(-25*2/10000*$C87)</f>
        <v>1.7347581048476224E-2</v>
      </c>
      <c r="X87">
        <f t="shared" ref="X87:X95" si="753">1-EXP(-25*4*($A87)^2/10000*$C87)</f>
        <v>0.35538178996862857</v>
      </c>
      <c r="Y87">
        <f t="shared" si="708"/>
        <v>1.3211805921893971E-2</v>
      </c>
    </row>
    <row r="88" spans="1:25" x14ac:dyDescent="0.45">
      <c r="A88">
        <v>3.54</v>
      </c>
      <c r="B88">
        <v>1.1100000000000001</v>
      </c>
      <c r="C88">
        <v>2.6999583133500171</v>
      </c>
      <c r="D88">
        <f t="shared" si="709"/>
        <v>2.6995938574070344E-4</v>
      </c>
      <c r="E88">
        <f t="shared" si="710"/>
        <v>5.3984589341138367E-4</v>
      </c>
      <c r="F88">
        <f t="shared" si="711"/>
        <v>1.3442747324540316E-2</v>
      </c>
      <c r="G88">
        <f t="shared" si="712"/>
        <v>1.3490683447184848E-3</v>
      </c>
      <c r="H88">
        <f t="shared" si="713"/>
        <v>2.6963167040381375E-3</v>
      </c>
      <c r="I88">
        <f t="shared" si="714"/>
        <v>6.54307912760973E-2</v>
      </c>
      <c r="J88">
        <f t="shared" si="715"/>
        <v>2.0229198690201455E-3</v>
      </c>
      <c r="K88">
        <f t="shared" si="716"/>
        <v>4.0417475332438224E-3</v>
      </c>
      <c r="L88">
        <f t="shared" si="717"/>
        <v>9.6522789460040559E-2</v>
      </c>
      <c r="M88">
        <f t="shared" si="742"/>
        <v>2.6963167040381375E-3</v>
      </c>
      <c r="N88">
        <f t="shared" si="743"/>
        <v>5.3853632843078314E-3</v>
      </c>
      <c r="O88">
        <f t="shared" si="744"/>
        <v>0.12658039410517852</v>
      </c>
      <c r="P88">
        <f t="shared" si="745"/>
        <v>4.0417475332438224E-3</v>
      </c>
      <c r="Q88">
        <f t="shared" si="746"/>
        <v>8.0671593433652156E-3</v>
      </c>
      <c r="R88">
        <f t="shared" si="747"/>
        <v>0.18372893003493374</v>
      </c>
      <c r="S88">
        <f t="shared" si="748"/>
        <v>5.3853632843078314E-3</v>
      </c>
      <c r="T88">
        <f t="shared" si="749"/>
        <v>1.0741724430911703E-2</v>
      </c>
      <c r="U88">
        <f t="shared" si="750"/>
        <v>0.2371381920385347</v>
      </c>
      <c r="V88">
        <f t="shared" si="751"/>
        <v>6.7271664058945468E-3</v>
      </c>
      <c r="W88">
        <f t="shared" si="752"/>
        <v>1.3409078043936651E-2</v>
      </c>
      <c r="X88">
        <f t="shared" si="753"/>
        <v>0.28705284376776763</v>
      </c>
      <c r="Y88">
        <f t="shared" si="708"/>
        <v>1.0207388954509899E-2</v>
      </c>
    </row>
    <row r="89" spans="1:25" x14ac:dyDescent="0.45">
      <c r="A89">
        <v>3.5369999999999999</v>
      </c>
      <c r="B89">
        <v>1.1200000000000001</v>
      </c>
      <c r="C89">
        <v>1.9999603232227876</v>
      </c>
      <c r="D89">
        <f t="shared" si="709"/>
        <v>1.9997603444898981E-4</v>
      </c>
      <c r="E89">
        <f t="shared" si="710"/>
        <v>3.9991207848366628E-4</v>
      </c>
      <c r="F89">
        <f t="shared" si="711"/>
        <v>9.9581823069018194E-3</v>
      </c>
      <c r="G89">
        <f t="shared" si="712"/>
        <v>9.9948034806462971E-4</v>
      </c>
      <c r="H89">
        <f t="shared" si="713"/>
        <v>1.9979617351632006E-3</v>
      </c>
      <c r="I89">
        <f t="shared" si="714"/>
        <v>4.8809083585788282E-2</v>
      </c>
      <c r="J89">
        <f t="shared" si="715"/>
        <v>1.4988458493087053E-3</v>
      </c>
      <c r="K89">
        <f t="shared" si="716"/>
        <v>2.9954451597373755E-3</v>
      </c>
      <c r="L89">
        <f t="shared" si="717"/>
        <v>7.2312849078977282E-2</v>
      </c>
      <c r="M89">
        <f t="shared" si="742"/>
        <v>1.9979617351632006E-3</v>
      </c>
      <c r="N89">
        <f t="shared" si="743"/>
        <v>3.9919316192311705E-3</v>
      </c>
      <c r="O89">
        <f t="shared" si="744"/>
        <v>9.5235840531092242E-2</v>
      </c>
      <c r="P89">
        <f t="shared" si="745"/>
        <v>2.9954451597373755E-3</v>
      </c>
      <c r="Q89">
        <f t="shared" si="746"/>
        <v>5.9819176277697839E-3</v>
      </c>
      <c r="R89">
        <f t="shared" si="747"/>
        <v>0.13939655001603568</v>
      </c>
      <c r="S89">
        <f t="shared" si="748"/>
        <v>3.9919316192311705E-3</v>
      </c>
      <c r="T89">
        <f t="shared" si="749"/>
        <v>7.9679277204097732E-3</v>
      </c>
      <c r="U89">
        <f t="shared" si="750"/>
        <v>0.18140181574052072</v>
      </c>
      <c r="V89">
        <f t="shared" si="751"/>
        <v>4.9874221100916216E-3</v>
      </c>
      <c r="W89">
        <f t="shared" si="752"/>
        <v>9.949969840879036E-3</v>
      </c>
      <c r="X89">
        <f t="shared" si="753"/>
        <v>0.2213568429392162</v>
      </c>
      <c r="Y89">
        <f t="shared" si="708"/>
        <v>7.5710433936260202E-3</v>
      </c>
    </row>
    <row r="90" spans="1:25" x14ac:dyDescent="0.45">
      <c r="A90">
        <v>3.5350000000000001</v>
      </c>
      <c r="B90">
        <v>1.1299999999999999</v>
      </c>
      <c r="C90">
        <v>1.4999575827121818</v>
      </c>
      <c r="D90">
        <f t="shared" si="709"/>
        <v>1.499845094699026E-4</v>
      </c>
      <c r="E90">
        <f t="shared" si="710"/>
        <v>2.999465235866694E-4</v>
      </c>
      <c r="F90">
        <f t="shared" si="711"/>
        <v>7.4694866636031421E-3</v>
      </c>
      <c r="G90">
        <f t="shared" si="712"/>
        <v>7.4969762755572322E-4</v>
      </c>
      <c r="H90">
        <f t="shared" si="713"/>
        <v>1.4988332085786871E-3</v>
      </c>
      <c r="I90">
        <f t="shared" si="714"/>
        <v>3.6793652934617005E-2</v>
      </c>
      <c r="J90">
        <f t="shared" si="715"/>
        <v>1.1243356475411082E-3</v>
      </c>
      <c r="K90">
        <f t="shared" si="716"/>
        <v>2.2474071644337235E-3</v>
      </c>
      <c r="L90">
        <f t="shared" si="717"/>
        <v>5.4679657663673109E-2</v>
      </c>
      <c r="M90">
        <f t="shared" si="742"/>
        <v>1.4988332085786871E-3</v>
      </c>
      <c r="N90">
        <f t="shared" si="743"/>
        <v>2.9954199161701389E-3</v>
      </c>
      <c r="O90">
        <f t="shared" si="744"/>
        <v>7.223353297296109E-2</v>
      </c>
      <c r="P90">
        <f t="shared" si="745"/>
        <v>2.2474071644337235E-3</v>
      </c>
      <c r="Q90">
        <f t="shared" si="746"/>
        <v>4.4897634899048189E-3</v>
      </c>
      <c r="R90">
        <f t="shared" si="747"/>
        <v>0.10636945036512979</v>
      </c>
      <c r="S90">
        <f t="shared" si="748"/>
        <v>2.9954199161701389E-3</v>
      </c>
      <c r="T90">
        <f t="shared" si="749"/>
        <v>5.9818672918661164E-3</v>
      </c>
      <c r="U90">
        <f t="shared" si="750"/>
        <v>0.13924938266016629</v>
      </c>
      <c r="V90">
        <f t="shared" si="751"/>
        <v>3.7428718845211595E-3</v>
      </c>
      <c r="W90">
        <f t="shared" si="752"/>
        <v>7.4717346790984518E-3</v>
      </c>
      <c r="X90">
        <f t="shared" si="753"/>
        <v>0.17091954213782545</v>
      </c>
      <c r="Y90">
        <f t="shared" si="708"/>
        <v>5.6836255520050782E-3</v>
      </c>
    </row>
    <row r="91" spans="1:25" x14ac:dyDescent="0.45">
      <c r="A91">
        <v>3.532</v>
      </c>
      <c r="B91">
        <v>1.1399999999999999</v>
      </c>
      <c r="C91">
        <v>0.99999649946792579</v>
      </c>
      <c r="D91">
        <f t="shared" si="709"/>
        <v>9.9994650148427233E-5</v>
      </c>
      <c r="E91">
        <f t="shared" si="710"/>
        <v>1.9997930136683717E-4</v>
      </c>
      <c r="F91">
        <f t="shared" si="711"/>
        <v>4.9775628042482145E-3</v>
      </c>
      <c r="G91">
        <f t="shared" si="712"/>
        <v>4.9987327143963256E-4</v>
      </c>
      <c r="H91">
        <f t="shared" si="713"/>
        <v>9.9949666959175953E-4</v>
      </c>
      <c r="I91">
        <f t="shared" si="714"/>
        <v>2.4641282887815419E-2</v>
      </c>
      <c r="J91">
        <f t="shared" si="715"/>
        <v>7.4971619686858837E-4</v>
      </c>
      <c r="K91">
        <f t="shared" si="716"/>
        <v>1.4988703193612452E-3</v>
      </c>
      <c r="L91">
        <f t="shared" si="717"/>
        <v>3.6733283148679186E-2</v>
      </c>
      <c r="M91">
        <f t="shared" si="742"/>
        <v>9.9949666959175953E-4</v>
      </c>
      <c r="N91">
        <f t="shared" si="743"/>
        <v>1.9979943455908922E-3</v>
      </c>
      <c r="O91">
        <f t="shared" si="744"/>
        <v>4.8675372953273399E-2</v>
      </c>
      <c r="P91">
        <f t="shared" si="745"/>
        <v>1.4988703193612452E-3</v>
      </c>
      <c r="Q91">
        <f t="shared" si="746"/>
        <v>2.9954940264883545E-3</v>
      </c>
      <c r="R91">
        <f t="shared" si="747"/>
        <v>7.2117232206477255E-2</v>
      </c>
      <c r="S91">
        <f t="shared" si="748"/>
        <v>1.9979943455908922E-3</v>
      </c>
      <c r="T91">
        <f t="shared" si="749"/>
        <v>3.9919967097767906E-3</v>
      </c>
      <c r="U91">
        <f t="shared" si="750"/>
        <v>9.4981453974406604E-2</v>
      </c>
      <c r="V91">
        <f t="shared" si="751"/>
        <v>2.4968688730606647E-3</v>
      </c>
      <c r="W91">
        <f t="shared" si="752"/>
        <v>4.9875033919520861E-3</v>
      </c>
      <c r="X91">
        <f t="shared" si="753"/>
        <v>0.11728227198574259</v>
      </c>
      <c r="Y91">
        <f t="shared" si="708"/>
        <v>3.7927758850816451E-3</v>
      </c>
    </row>
    <row r="92" spans="1:25" x14ac:dyDescent="0.45">
      <c r="A92">
        <v>3.53</v>
      </c>
      <c r="B92">
        <v>1.1499999999999999</v>
      </c>
      <c r="C92">
        <v>0.68000455941875781</v>
      </c>
      <c r="D92">
        <f t="shared" si="709"/>
        <v>6.7998143963299285E-5</v>
      </c>
      <c r="E92">
        <f t="shared" si="710"/>
        <v>1.3599166417899156E-4</v>
      </c>
      <c r="F92">
        <f t="shared" si="711"/>
        <v>3.3836500359072375E-3</v>
      </c>
      <c r="G92">
        <f t="shared" si="712"/>
        <v>3.3994448548446687E-4</v>
      </c>
      <c r="H92">
        <f t="shared" si="713"/>
        <v>6.7977340871583358E-4</v>
      </c>
      <c r="I92">
        <f t="shared" si="714"/>
        <v>1.6804146045972024E-2</v>
      </c>
      <c r="J92">
        <f t="shared" si="715"/>
        <v>5.0987338992625197E-4</v>
      </c>
      <c r="K92">
        <f t="shared" si="716"/>
        <v>1.0194868089786757E-3</v>
      </c>
      <c r="L92">
        <f t="shared" si="717"/>
        <v>2.5100028366150551E-2</v>
      </c>
      <c r="M92">
        <f t="shared" si="742"/>
        <v>6.7977340871583358E-4</v>
      </c>
      <c r="N92">
        <f t="shared" si="743"/>
        <v>1.3590847255444682E-3</v>
      </c>
      <c r="O92">
        <f t="shared" si="744"/>
        <v>3.3325912767609656E-2</v>
      </c>
      <c r="P92">
        <f t="shared" si="745"/>
        <v>1.0194868089786757E-3</v>
      </c>
      <c r="Q92">
        <f t="shared" si="746"/>
        <v>2.0379342646036358E-3</v>
      </c>
      <c r="R92">
        <f t="shared" si="747"/>
        <v>4.9570045308319433E-2</v>
      </c>
      <c r="S92">
        <f t="shared" si="748"/>
        <v>1.3590847255444682E-3</v>
      </c>
      <c r="T92">
        <f t="shared" si="749"/>
        <v>2.7163223397976832E-3</v>
      </c>
      <c r="U92">
        <f t="shared" si="750"/>
        <v>6.5541209073425089E-2</v>
      </c>
      <c r="V92">
        <f t="shared" si="751"/>
        <v>1.6985671976712524E-3</v>
      </c>
      <c r="W92">
        <f t="shared" si="752"/>
        <v>3.3942492648174616E-3</v>
      </c>
      <c r="X92">
        <f t="shared" si="753"/>
        <v>8.124399107009761E-2</v>
      </c>
      <c r="Y92">
        <f t="shared" si="708"/>
        <v>2.5806816268079125E-3</v>
      </c>
    </row>
    <row r="93" spans="1:25" x14ac:dyDescent="0.45">
      <c r="A93">
        <v>3.528</v>
      </c>
      <c r="B93">
        <v>1.1599999999999999</v>
      </c>
      <c r="C93">
        <v>0.41999843855060798</v>
      </c>
      <c r="D93">
        <f t="shared" si="709"/>
        <v>4.1998961873956908E-5</v>
      </c>
      <c r="E93">
        <f t="shared" si="710"/>
        <v>8.399615983512021E-5</v>
      </c>
      <c r="F93">
        <f t="shared" si="711"/>
        <v>2.0888672119442342E-3</v>
      </c>
      <c r="G93">
        <f t="shared" si="712"/>
        <v>2.099771709827003E-4</v>
      </c>
      <c r="H93">
        <f t="shared" si="713"/>
        <v>4.1991025155296846E-4</v>
      </c>
      <c r="I93">
        <f t="shared" si="714"/>
        <v>1.0400793447201018E-2</v>
      </c>
      <c r="J93">
        <f t="shared" si="715"/>
        <v>3.149492219907124E-4</v>
      </c>
      <c r="K93">
        <f t="shared" si="716"/>
        <v>6.2979925096895428E-4</v>
      </c>
      <c r="L93">
        <f t="shared" si="717"/>
        <v>1.5560553385880582E-2</v>
      </c>
      <c r="M93">
        <f t="shared" si="742"/>
        <v>4.1991025155296846E-4</v>
      </c>
      <c r="N93">
        <f t="shared" si="743"/>
        <v>8.3964417848658712E-4</v>
      </c>
      <c r="O93">
        <f t="shared" si="744"/>
        <v>2.0693410390070666E-2</v>
      </c>
      <c r="P93">
        <f t="shared" si="745"/>
        <v>6.2979925096895428E-4</v>
      </c>
      <c r="Q93">
        <f t="shared" si="746"/>
        <v>1.2592018548414075E-3</v>
      </c>
      <c r="R93">
        <f t="shared" si="747"/>
        <v>3.0878975950086374E-2</v>
      </c>
      <c r="S93">
        <f t="shared" si="748"/>
        <v>8.3964417848658712E-4</v>
      </c>
      <c r="T93">
        <f t="shared" si="749"/>
        <v>1.6785833546267837E-3</v>
      </c>
      <c r="U93">
        <f t="shared" si="750"/>
        <v>4.0958603546569439E-2</v>
      </c>
      <c r="V93">
        <f t="shared" si="751"/>
        <v>1.04944504336002E-3</v>
      </c>
      <c r="W93">
        <f t="shared" si="752"/>
        <v>2.0977887518209837E-3</v>
      </c>
      <c r="X93">
        <f t="shared" si="753"/>
        <v>5.0933395018396777E-2</v>
      </c>
      <c r="Y93">
        <f t="shared" si="708"/>
        <v>1.5947211452438381E-3</v>
      </c>
    </row>
    <row r="94" spans="1:25" x14ac:dyDescent="0.45">
      <c r="A94">
        <v>3.5259999999999998</v>
      </c>
      <c r="B94">
        <v>1.17</v>
      </c>
      <c r="C94">
        <v>0.21999740965292214</v>
      </c>
      <c r="D94">
        <f t="shared" si="709"/>
        <v>2.1999498972746778E-5</v>
      </c>
      <c r="E94">
        <f t="shared" si="710"/>
        <v>4.3998513967524744E-5</v>
      </c>
      <c r="F94">
        <f t="shared" si="711"/>
        <v>1.0934643377294995E-3</v>
      </c>
      <c r="G94">
        <f t="shared" si="712"/>
        <v>1.099926551907382E-4</v>
      </c>
      <c r="H94">
        <f t="shared" si="713"/>
        <v>2.1997321199729303E-4</v>
      </c>
      <c r="I94">
        <f t="shared" si="714"/>
        <v>5.455378113084608E-3</v>
      </c>
      <c r="J94">
        <f t="shared" si="715"/>
        <v>1.6498444580892446E-4</v>
      </c>
      <c r="K94">
        <f t="shared" si="716"/>
        <v>3.2994167175037781E-4</v>
      </c>
      <c r="L94">
        <f t="shared" si="717"/>
        <v>8.1718965700317003E-3</v>
      </c>
      <c r="M94">
        <f t="shared" si="742"/>
        <v>2.1997321199729303E-4</v>
      </c>
      <c r="N94">
        <f t="shared" si="743"/>
        <v>4.3989803578059483E-4</v>
      </c>
      <c r="O94">
        <f t="shared" si="744"/>
        <v>1.0880995075812638E-2</v>
      </c>
      <c r="P94">
        <f t="shared" si="745"/>
        <v>3.2994167175037781E-4</v>
      </c>
      <c r="Q94">
        <f t="shared" si="746"/>
        <v>6.5977448199405764E-4</v>
      </c>
      <c r="R94">
        <f t="shared" si="747"/>
        <v>1.6277013246512095E-2</v>
      </c>
      <c r="S94">
        <f t="shared" si="748"/>
        <v>4.3989803578059483E-4</v>
      </c>
      <c r="T94">
        <f t="shared" si="749"/>
        <v>8.7960256127928016E-4</v>
      </c>
      <c r="U94">
        <f t="shared" si="750"/>
        <v>2.1643594097785379E-2</v>
      </c>
      <c r="V94">
        <f t="shared" si="751"/>
        <v>5.4984230541843537E-4</v>
      </c>
      <c r="W94">
        <f t="shared" si="752"/>
        <v>1.0993822842759737E-3</v>
      </c>
      <c r="X94">
        <f t="shared" si="753"/>
        <v>2.6980898221340421E-2</v>
      </c>
      <c r="Y94">
        <f t="shared" si="708"/>
        <v>8.3564081426579229E-4</v>
      </c>
    </row>
    <row r="95" spans="1:25" x14ac:dyDescent="0.45">
      <c r="A95">
        <v>3.524</v>
      </c>
      <c r="B95">
        <v>1.18</v>
      </c>
      <c r="C95">
        <v>6.5000084476103934E-2</v>
      </c>
      <c r="D95">
        <f t="shared" si="709"/>
        <v>6.4999873226057048E-6</v>
      </c>
      <c r="E95">
        <f t="shared" si="710"/>
        <v>1.2999932395341141E-5</v>
      </c>
      <c r="F95">
        <f t="shared" si="711"/>
        <v>3.2283127439547421E-4</v>
      </c>
      <c r="G95">
        <f t="shared" si="712"/>
        <v>3.2499514117434458E-5</v>
      </c>
      <c r="H95">
        <f t="shared" si="713"/>
        <v>6.4997972016422878E-5</v>
      </c>
      <c r="I95">
        <f t="shared" si="714"/>
        <v>1.6131145080603426E-3</v>
      </c>
      <c r="J95">
        <f t="shared" si="715"/>
        <v>4.8748875092097244E-5</v>
      </c>
      <c r="K95">
        <f t="shared" si="716"/>
        <v>9.7495373731271151E-5</v>
      </c>
      <c r="L95">
        <f t="shared" si="717"/>
        <v>2.4186956976790519E-3</v>
      </c>
      <c r="M95">
        <f t="shared" si="742"/>
        <v>6.4997972016422878E-5</v>
      </c>
      <c r="N95">
        <f t="shared" si="743"/>
        <v>1.2999171929639619E-4</v>
      </c>
      <c r="O95">
        <f t="shared" si="744"/>
        <v>3.2236268777047217E-3</v>
      </c>
      <c r="P95">
        <f t="shared" si="745"/>
        <v>9.7495373731271151E-5</v>
      </c>
      <c r="Q95">
        <f t="shared" si="746"/>
        <v>1.9498124211470014E-4</v>
      </c>
      <c r="R95">
        <f t="shared" si="747"/>
        <v>4.8315413064801138E-3</v>
      </c>
      <c r="S95">
        <f t="shared" si="748"/>
        <v>1.2999171929639619E-4</v>
      </c>
      <c r="T95">
        <f t="shared" si="749"/>
        <v>2.5996654074567083E-4</v>
      </c>
      <c r="U95">
        <f t="shared" si="750"/>
        <v>6.4368619851626896E-3</v>
      </c>
      <c r="V95">
        <f t="shared" si="751"/>
        <v>1.6248700874610389E-4</v>
      </c>
      <c r="W95">
        <f t="shared" si="752"/>
        <v>3.2494761546419948E-4</v>
      </c>
      <c r="X95">
        <f t="shared" si="753"/>
        <v>8.0395930977684715E-3</v>
      </c>
      <c r="Y95">
        <f t="shared" si="708"/>
        <v>2.4696981894134495E-4</v>
      </c>
    </row>
    <row r="96" spans="1:25" x14ac:dyDescent="0.45">
      <c r="A96">
        <v>3.5219999999999998</v>
      </c>
      <c r="B96">
        <v>1.19</v>
      </c>
      <c r="C96">
        <v>3.6000011816312481E-2</v>
      </c>
      <c r="D96">
        <f t="shared" si="709"/>
        <v>3.5999947016751577E-6</v>
      </c>
      <c r="E96">
        <f t="shared" si="710"/>
        <v>7.1999764432728597E-6</v>
      </c>
      <c r="F96">
        <f t="shared" si="711"/>
        <v>1.7860867580099526E-4</v>
      </c>
      <c r="G96">
        <f t="shared" si="712"/>
        <v>1.7999843909044522E-5</v>
      </c>
      <c r="H96">
        <f t="shared" si="713"/>
        <v>3.5999363823702168E-5</v>
      </c>
      <c r="I96">
        <f t="shared" si="714"/>
        <v>8.9272442538745889E-4</v>
      </c>
      <c r="J96">
        <f t="shared" si="715"/>
        <v>2.6999644365255371E-5</v>
      </c>
      <c r="K96">
        <f t="shared" si="716"/>
        <v>5.39985597497461E-5</v>
      </c>
      <c r="L96">
        <f t="shared" si="717"/>
        <v>1.338787734762481E-3</v>
      </c>
      <c r="M96">
        <f t="shared" ref="M96:M104" si="754">1-EXP(-10/10000*$C96)</f>
        <v>3.5999363823702168E-5</v>
      </c>
      <c r="N96">
        <f t="shared" ref="N96:N104" si="755">1-EXP(-10*2/10000*$C96)</f>
        <v>7.1997431693171521E-5</v>
      </c>
      <c r="O96">
        <f t="shared" ref="O96:O104" si="756">1-EXP(-10*4*($A96)^2/10000*$C96)</f>
        <v>1.7846518938753331E-3</v>
      </c>
      <c r="P96">
        <f t="shared" ref="P96:P104" si="757">1-EXP(-15/10000*$C96)</f>
        <v>5.39985597497461E-5</v>
      </c>
      <c r="Q96">
        <f t="shared" ref="Q96:Q104" si="758">1-EXP(-15*2/10000*$C96)</f>
        <v>1.0799420365503742E-4</v>
      </c>
      <c r="R96">
        <f t="shared" ref="R96:R104" si="759">1-EXP(-15*4*($A96)^2/10000*$C96)</f>
        <v>2.6757831169262891E-3</v>
      </c>
      <c r="S96">
        <f t="shared" ref="S96:S104" si="760">1-EXP(-20/10000*$C96)</f>
        <v>7.1997431693171521E-5</v>
      </c>
      <c r="T96">
        <f t="shared" ref="T96:T104" si="761">1-EXP(-20*2/10000*$C96)</f>
        <v>1.4398967975604027E-4</v>
      </c>
      <c r="U96">
        <f t="shared" ref="U96:U104" si="762">1-EXP(-20*4*($A96)^2/10000*$C96)</f>
        <v>3.5661188053682791E-3</v>
      </c>
      <c r="V96">
        <f t="shared" ref="V96:V104" si="763">1-EXP(-25/10000*$C96)</f>
        <v>8.9995979659640568E-5</v>
      </c>
      <c r="W96">
        <f t="shared" ref="W96:W104" si="764">1-EXP(-25*2/10000*$C96)</f>
        <v>1.7998386004292044E-4</v>
      </c>
      <c r="X96">
        <f t="shared" ref="X96:X104" si="765">1-EXP(-25*4*($A96)^2/10000*$C96)</f>
        <v>4.4556596693943185E-3</v>
      </c>
      <c r="Y96">
        <f t="shared" si="708"/>
        <v>1.3679068820249274E-4</v>
      </c>
    </row>
    <row r="97" spans="1:25" x14ac:dyDescent="0.45">
      <c r="A97">
        <v>3.52</v>
      </c>
      <c r="B97">
        <v>1.2</v>
      </c>
      <c r="C97">
        <v>2.1999526155538129E-2</v>
      </c>
      <c r="D97">
        <f t="shared" si="709"/>
        <v>2.1999501956804224E-6</v>
      </c>
      <c r="E97">
        <f t="shared" si="710"/>
        <v>4.3998955515656135E-6</v>
      </c>
      <c r="F97">
        <f t="shared" si="711"/>
        <v>1.090272276508264E-4</v>
      </c>
      <c r="G97">
        <f t="shared" si="712"/>
        <v>1.0999702580560822E-5</v>
      </c>
      <c r="H97">
        <f t="shared" si="713"/>
        <v>2.1999284167684152E-5</v>
      </c>
      <c r="I97">
        <f t="shared" si="714"/>
        <v>5.4501728184963572E-4</v>
      </c>
      <c r="J97">
        <f t="shared" si="715"/>
        <v>1.6499508498246662E-5</v>
      </c>
      <c r="K97">
        <f t="shared" si="716"/>
        <v>3.2998744762702259E-5</v>
      </c>
      <c r="L97">
        <f t="shared" si="717"/>
        <v>8.1741452121497638E-4</v>
      </c>
      <c r="M97">
        <f t="shared" si="754"/>
        <v>2.1999284167684152E-5</v>
      </c>
      <c r="N97">
        <f t="shared" si="755"/>
        <v>4.399808436694741E-5</v>
      </c>
      <c r="O97">
        <f t="shared" si="756"/>
        <v>1.0897375198618553E-3</v>
      </c>
      <c r="P97">
        <f t="shared" si="757"/>
        <v>3.2998744762702259E-5</v>
      </c>
      <c r="Q97">
        <f t="shared" si="758"/>
        <v>6.5996400608336891E-5</v>
      </c>
      <c r="R97">
        <f t="shared" si="759"/>
        <v>1.6341608759304904E-3</v>
      </c>
      <c r="S97">
        <f t="shared" si="760"/>
        <v>4.399808436694741E-5</v>
      </c>
      <c r="T97">
        <f t="shared" si="761"/>
        <v>8.7994232902510738E-5</v>
      </c>
      <c r="U97">
        <f t="shared" si="762"/>
        <v>2.1782875118614431E-3</v>
      </c>
      <c r="V97">
        <f t="shared" si="763"/>
        <v>5.4997302981751872E-5</v>
      </c>
      <c r="W97">
        <f t="shared" si="764"/>
        <v>1.0999158126012709E-4</v>
      </c>
      <c r="X97">
        <f t="shared" si="765"/>
        <v>2.7221175893722416E-3</v>
      </c>
      <c r="Y97">
        <f t="shared" si="708"/>
        <v>8.3594705158951399E-5</v>
      </c>
    </row>
    <row r="98" spans="1:25" x14ac:dyDescent="0.45">
      <c r="A98">
        <v>3.5179999999999998</v>
      </c>
      <c r="B98">
        <v>1.21</v>
      </c>
      <c r="C98">
        <v>1.3000481599218853E-2</v>
      </c>
      <c r="D98">
        <f t="shared" si="709"/>
        <v>1.3000473149116232E-6</v>
      </c>
      <c r="E98">
        <f t="shared" si="710"/>
        <v>2.6000929396197137E-6</v>
      </c>
      <c r="F98">
        <f t="shared" si="711"/>
        <v>6.435719795783168E-5</v>
      </c>
      <c r="G98">
        <f t="shared" si="712"/>
        <v>6.5002196730779005E-6</v>
      </c>
      <c r="H98">
        <f t="shared" si="713"/>
        <v>1.300039709328793E-5</v>
      </c>
      <c r="I98">
        <f t="shared" si="714"/>
        <v>3.2174457396549894E-4</v>
      </c>
      <c r="J98">
        <f t="shared" si="715"/>
        <v>9.750313664791399E-6</v>
      </c>
      <c r="K98">
        <f t="shared" si="716"/>
        <v>1.9500532260963155E-5</v>
      </c>
      <c r="L98">
        <f t="shared" si="717"/>
        <v>4.8257803902729268E-4</v>
      </c>
      <c r="M98">
        <f t="shared" si="754"/>
        <v>1.300039709328793E-5</v>
      </c>
      <c r="N98">
        <f t="shared" si="755"/>
        <v>2.600062517632562E-5</v>
      </c>
      <c r="O98">
        <f t="shared" si="756"/>
        <v>6.4338562836019353E-4</v>
      </c>
      <c r="P98">
        <f t="shared" si="757"/>
        <v>1.9500532260963155E-5</v>
      </c>
      <c r="Q98">
        <f t="shared" si="758"/>
        <v>3.9000684251222495E-5</v>
      </c>
      <c r="R98">
        <f t="shared" si="759"/>
        <v>9.6492319649088554E-4</v>
      </c>
      <c r="S98">
        <f t="shared" si="760"/>
        <v>2.600062517632562E-5</v>
      </c>
      <c r="T98">
        <f t="shared" si="761"/>
        <v>5.2000574320087978E-5</v>
      </c>
      <c r="U98">
        <f t="shared" si="762"/>
        <v>1.2863573116536076E-3</v>
      </c>
      <c r="V98">
        <f t="shared" si="763"/>
        <v>3.250067583959737E-5</v>
      </c>
      <c r="W98">
        <f t="shared" si="764"/>
        <v>6.5000295385364559E-5</v>
      </c>
      <c r="X98">
        <f t="shared" si="765"/>
        <v>1.6076880071339561E-3</v>
      </c>
      <c r="Y98">
        <f t="shared" si="708"/>
        <v>4.9400609826721897E-5</v>
      </c>
    </row>
    <row r="99" spans="1:25" x14ac:dyDescent="0.45">
      <c r="A99">
        <v>3.5169999999999999</v>
      </c>
      <c r="B99">
        <v>1.22</v>
      </c>
      <c r="C99">
        <v>8.1999688380206513E-3</v>
      </c>
      <c r="D99">
        <f t="shared" si="709"/>
        <v>8.1999654755193774E-7</v>
      </c>
      <c r="E99">
        <f t="shared" si="710"/>
        <v>1.6399924228638341E-6</v>
      </c>
      <c r="F99">
        <f t="shared" si="711"/>
        <v>4.0570290742891757E-5</v>
      </c>
      <c r="G99">
        <f t="shared" si="712"/>
        <v>4.0999760141380293E-6</v>
      </c>
      <c r="H99">
        <f t="shared" si="713"/>
        <v>8.1999352183892427E-6</v>
      </c>
      <c r="I99">
        <f t="shared" si="714"/>
        <v>2.0283499489726076E-4</v>
      </c>
      <c r="J99">
        <f t="shared" si="715"/>
        <v>6.1499577174162212E-6</v>
      </c>
      <c r="K99">
        <f t="shared" si="716"/>
        <v>1.2299877612864663E-5</v>
      </c>
      <c r="L99">
        <f t="shared" si="717"/>
        <v>3.0423706356108582E-4</v>
      </c>
      <c r="M99">
        <f t="shared" si="754"/>
        <v>8.1999352183892427E-6</v>
      </c>
      <c r="N99">
        <f t="shared" si="755"/>
        <v>1.6399803197786333E-5</v>
      </c>
      <c r="O99">
        <f t="shared" si="756"/>
        <v>4.0562884775940944E-4</v>
      </c>
      <c r="P99">
        <f t="shared" si="757"/>
        <v>1.2299877612864663E-5</v>
      </c>
      <c r="Q99">
        <f t="shared" si="758"/>
        <v>2.4599603938857406E-5</v>
      </c>
      <c r="R99">
        <f t="shared" si="759"/>
        <v>6.0838156693132639E-4</v>
      </c>
      <c r="S99">
        <f t="shared" si="760"/>
        <v>1.6399803197786333E-5</v>
      </c>
      <c r="T99">
        <f t="shared" si="761"/>
        <v>3.279933744204655E-5</v>
      </c>
      <c r="U99">
        <f t="shared" si="762"/>
        <v>8.1109316075655968E-4</v>
      </c>
      <c r="V99">
        <f t="shared" si="763"/>
        <v>2.0499711973043233E-5</v>
      </c>
      <c r="W99">
        <f t="shared" si="764"/>
        <v>4.0999003708019899E-5</v>
      </c>
      <c r="X99">
        <f t="shared" si="765"/>
        <v>1.01376363757677E-3</v>
      </c>
      <c r="Y99">
        <f t="shared" si="708"/>
        <v>3.1159396120417071E-5</v>
      </c>
    </row>
    <row r="100" spans="1:25" x14ac:dyDescent="0.45">
      <c r="A100">
        <v>3.5150000000000001</v>
      </c>
      <c r="B100">
        <v>1.23</v>
      </c>
      <c r="C100">
        <v>4.7000269409998323E-3</v>
      </c>
      <c r="D100">
        <f t="shared" si="709"/>
        <v>4.7000258363016911E-7</v>
      </c>
      <c r="E100">
        <f t="shared" si="710"/>
        <v>9.4000494643697863E-7</v>
      </c>
      <c r="F100">
        <f t="shared" si="711"/>
        <v>2.3227686377969015E-5</v>
      </c>
      <c r="G100">
        <f t="shared" si="712"/>
        <v>2.3500107092511158E-6</v>
      </c>
      <c r="H100">
        <f t="shared" si="713"/>
        <v>4.7000158959198401E-6</v>
      </c>
      <c r="I100">
        <f t="shared" si="714"/>
        <v>1.1613303676094588E-4</v>
      </c>
      <c r="J100">
        <f t="shared" si="715"/>
        <v>3.5250139929221547E-6</v>
      </c>
      <c r="K100">
        <f t="shared" si="716"/>
        <v>7.0500155600061731E-6</v>
      </c>
      <c r="L100">
        <f t="shared" si="717"/>
        <v>1.7419449746269855E-4</v>
      </c>
      <c r="M100">
        <f t="shared" si="754"/>
        <v>4.7000158959198401E-6</v>
      </c>
      <c r="N100">
        <f t="shared" si="755"/>
        <v>9.400009701621137E-6</v>
      </c>
      <c r="O100">
        <f t="shared" si="756"/>
        <v>2.3225258663972514E-4</v>
      </c>
      <c r="P100">
        <f t="shared" si="757"/>
        <v>7.0500155600061731E-6</v>
      </c>
      <c r="Q100">
        <f t="shared" si="758"/>
        <v>1.4099981417325935E-5</v>
      </c>
      <c r="R100">
        <f t="shared" si="759"/>
        <v>3.483586512025294E-4</v>
      </c>
      <c r="S100">
        <f t="shared" si="760"/>
        <v>9.400009701621137E-6</v>
      </c>
      <c r="T100">
        <f t="shared" si="761"/>
        <v>1.8799931043034235E-5</v>
      </c>
      <c r="U100">
        <f t="shared" si="762"/>
        <v>4.6445123201543925E-4</v>
      </c>
      <c r="V100">
        <f t="shared" si="763"/>
        <v>1.1749998320764732E-5</v>
      </c>
      <c r="W100">
        <f t="shared" si="764"/>
        <v>2.349985857896808E-5</v>
      </c>
      <c r="X100">
        <f t="shared" si="765"/>
        <v>5.8053033064442428E-4</v>
      </c>
      <c r="Y100">
        <f t="shared" si="708"/>
        <v>1.785994288516779E-5</v>
      </c>
    </row>
    <row r="101" spans="1:25" x14ac:dyDescent="0.45">
      <c r="A101">
        <v>3.5129999999999999</v>
      </c>
      <c r="B101">
        <v>1.24</v>
      </c>
      <c r="C101">
        <v>2.3999741039455957E-3</v>
      </c>
      <c r="D101">
        <f t="shared" si="709"/>
        <v>2.3999738163471562E-7</v>
      </c>
      <c r="E101">
        <f t="shared" si="710"/>
        <v>4.7999470553783397E-7</v>
      </c>
      <c r="F101">
        <f t="shared" si="711"/>
        <v>1.1847324224878442E-5</v>
      </c>
      <c r="G101">
        <f t="shared" si="712"/>
        <v>1.1999863319678283E-6</v>
      </c>
      <c r="H101">
        <f t="shared" si="713"/>
        <v>2.3999712239763937E-6</v>
      </c>
      <c r="I101">
        <f t="shared" si="714"/>
        <v>5.9235217550024366E-5</v>
      </c>
      <c r="J101">
        <f t="shared" si="715"/>
        <v>1.7999789579947745E-6</v>
      </c>
      <c r="K101">
        <f t="shared" si="716"/>
        <v>3.5999546760256962E-6</v>
      </c>
      <c r="L101">
        <f t="shared" si="717"/>
        <v>8.8851510507970133E-5</v>
      </c>
      <c r="M101">
        <f t="shared" si="754"/>
        <v>2.3999712239763937E-6</v>
      </c>
      <c r="N101">
        <f t="shared" si="755"/>
        <v>4.7999366881157357E-6</v>
      </c>
      <c r="O101">
        <f t="shared" si="756"/>
        <v>1.1846692628914024E-4</v>
      </c>
      <c r="P101">
        <f t="shared" si="757"/>
        <v>3.5999546760256962E-6</v>
      </c>
      <c r="Q101">
        <f t="shared" si="758"/>
        <v>7.1998963924180259E-6</v>
      </c>
      <c r="R101">
        <f t="shared" si="759"/>
        <v>1.7769512642495933E-4</v>
      </c>
      <c r="S101">
        <f t="shared" si="760"/>
        <v>4.7999366881157357E-6</v>
      </c>
      <c r="T101">
        <f t="shared" si="761"/>
        <v>9.5998503368832644E-6</v>
      </c>
      <c r="U101">
        <f t="shared" si="762"/>
        <v>2.3691981816553742E-4</v>
      </c>
      <c r="V101">
        <f t="shared" si="763"/>
        <v>5.9999172602465123E-6</v>
      </c>
      <c r="W101">
        <f t="shared" si="764"/>
        <v>1.1999798521622473E-5</v>
      </c>
      <c r="X101">
        <f t="shared" si="765"/>
        <v>2.9614100171859725E-4</v>
      </c>
      <c r="Y101">
        <f t="shared" si="708"/>
        <v>9.1198600088437942E-6</v>
      </c>
    </row>
    <row r="102" spans="1:25" x14ac:dyDescent="0.45">
      <c r="A102">
        <v>3.5110000000000001</v>
      </c>
      <c r="B102">
        <v>1.25</v>
      </c>
      <c r="C102">
        <v>1.0000016142012284E-3</v>
      </c>
      <c r="D102">
        <f t="shared" si="709"/>
        <v>1.0000015637778858E-7</v>
      </c>
      <c r="E102">
        <f t="shared" si="710"/>
        <v>2.0000030287459225E-7</v>
      </c>
      <c r="F102">
        <f t="shared" si="711"/>
        <v>4.9308442027218291E-6</v>
      </c>
      <c r="G102">
        <f t="shared" si="712"/>
        <v>5.0000068207989301E-7</v>
      </c>
      <c r="H102">
        <f t="shared" si="713"/>
        <v>1.0000011142485832E-6</v>
      </c>
      <c r="I102">
        <f t="shared" si="714"/>
        <v>2.4653977882649336E-5</v>
      </c>
      <c r="J102">
        <f t="shared" si="715"/>
        <v>7.5000092936150509E-7</v>
      </c>
      <c r="K102">
        <f t="shared" si="716"/>
        <v>1.5000012962840259E-6</v>
      </c>
      <c r="L102">
        <f t="shared" si="717"/>
        <v>3.6980738891023712E-5</v>
      </c>
      <c r="M102">
        <f t="shared" si="754"/>
        <v>1.0000011142485832E-6</v>
      </c>
      <c r="N102">
        <f t="shared" si="755"/>
        <v>2.0000012284082658E-6</v>
      </c>
      <c r="O102">
        <f t="shared" si="756"/>
        <v>4.9307347946614399E-5</v>
      </c>
      <c r="P102">
        <f t="shared" si="757"/>
        <v>1.5000012962840259E-6</v>
      </c>
      <c r="Q102">
        <f t="shared" si="758"/>
        <v>3.0000003425900701E-6</v>
      </c>
      <c r="R102">
        <f t="shared" si="759"/>
        <v>7.3960110206883201E-5</v>
      </c>
      <c r="S102">
        <f t="shared" si="760"/>
        <v>2.0000012284082658E-6</v>
      </c>
      <c r="T102">
        <f t="shared" si="761"/>
        <v>3.9999984567939961E-6</v>
      </c>
      <c r="U102">
        <f t="shared" si="762"/>
        <v>9.8612264678554773E-5</v>
      </c>
      <c r="V102">
        <f t="shared" si="763"/>
        <v>2.5000009105102805E-6</v>
      </c>
      <c r="W102">
        <f t="shared" si="764"/>
        <v>4.9999955710200439E-6</v>
      </c>
      <c r="X102">
        <f t="shared" si="765"/>
        <v>1.2326381137661713E-4</v>
      </c>
      <c r="Y102">
        <f t="shared" si="708"/>
        <v>3.7999989139780865E-6</v>
      </c>
    </row>
    <row r="103" spans="1:25" x14ac:dyDescent="0.45">
      <c r="A103">
        <v>3.5089999999999999</v>
      </c>
      <c r="B103">
        <v>1.26</v>
      </c>
      <c r="C103">
        <v>3.599965981713561E-4</v>
      </c>
      <c r="D103">
        <f t="shared" si="709"/>
        <v>3.599965914258263E-8</v>
      </c>
      <c r="E103">
        <f t="shared" si="710"/>
        <v>7.1999317063919932E-8</v>
      </c>
      <c r="F103">
        <f t="shared" si="711"/>
        <v>1.7730653373293492E-6</v>
      </c>
      <c r="G103">
        <f t="shared" si="712"/>
        <v>1.7999828283432606E-7</v>
      </c>
      <c r="H103">
        <f t="shared" si="713"/>
        <v>3.5999653336116211E-7</v>
      </c>
      <c r="I103">
        <f t="shared" si="714"/>
        <v>8.8652952490164694E-6</v>
      </c>
      <c r="J103">
        <f t="shared" si="715"/>
        <v>2.6999741220556928E-7</v>
      </c>
      <c r="K103">
        <f t="shared" si="716"/>
        <v>5.3999475146948583E-7</v>
      </c>
      <c r="L103">
        <f t="shared" si="717"/>
        <v>1.3297913400989181E-5</v>
      </c>
      <c r="M103">
        <f t="shared" si="754"/>
        <v>3.5999653336116211E-7</v>
      </c>
      <c r="N103">
        <f t="shared" si="755"/>
        <v>7.1999293715929724E-7</v>
      </c>
      <c r="O103">
        <f t="shared" si="756"/>
        <v>1.7730511904678892E-5</v>
      </c>
      <c r="P103">
        <f t="shared" si="757"/>
        <v>5.3999475146948583E-7</v>
      </c>
      <c r="Q103">
        <f t="shared" si="758"/>
        <v>1.0799892112833831E-6</v>
      </c>
      <c r="R103">
        <f t="shared" si="759"/>
        <v>2.6595649967431356E-5</v>
      </c>
      <c r="S103">
        <f t="shared" si="760"/>
        <v>7.1999293715929724E-7</v>
      </c>
      <c r="T103">
        <f t="shared" si="761"/>
        <v>1.4399853559554643E-6</v>
      </c>
      <c r="U103">
        <f t="shared" si="762"/>
        <v>3.5460709438273064E-5</v>
      </c>
      <c r="V103">
        <f t="shared" si="763"/>
        <v>8.9999109043059633E-7</v>
      </c>
      <c r="W103">
        <f t="shared" si="764"/>
        <v>1.7999813708424739E-6</v>
      </c>
      <c r="X103">
        <f t="shared" si="765"/>
        <v>4.4325690317648103E-5</v>
      </c>
      <c r="Y103">
        <f t="shared" si="708"/>
        <v>1.3679861373683266E-6</v>
      </c>
    </row>
    <row r="104" spans="1:25" x14ac:dyDescent="0.45">
      <c r="A104">
        <v>3.508</v>
      </c>
      <c r="B104">
        <v>1.27</v>
      </c>
      <c r="C104">
        <v>2.0000318836853697E-4</v>
      </c>
      <c r="D104">
        <f t="shared" si="709"/>
        <v>2.000031862348095E-8</v>
      </c>
      <c r="E104">
        <f t="shared" si="710"/>
        <v>4.0000636913894994E-8</v>
      </c>
      <c r="F104">
        <f t="shared" si="711"/>
        <v>9.8450032992580816E-7</v>
      </c>
      <c r="G104">
        <f t="shared" si="712"/>
        <v>1.0000158923162417E-7</v>
      </c>
      <c r="H104">
        <f t="shared" si="713"/>
        <v>2.0000316836021881E-7</v>
      </c>
      <c r="I104">
        <f t="shared" si="714"/>
        <v>4.9224919570489689E-6</v>
      </c>
      <c r="J104">
        <f t="shared" si="715"/>
        <v>1.5000238007267797E-7</v>
      </c>
      <c r="K104">
        <f t="shared" si="716"/>
        <v>3.0000473749680623E-7</v>
      </c>
      <c r="L104">
        <f t="shared" si="717"/>
        <v>7.3837288488975972E-6</v>
      </c>
      <c r="M104">
        <f t="shared" si="754"/>
        <v>2.0000316836021881E-7</v>
      </c>
      <c r="N104">
        <f t="shared" si="755"/>
        <v>4.0000629675240873E-7</v>
      </c>
      <c r="O104">
        <f t="shared" si="756"/>
        <v>9.8449596831473585E-6</v>
      </c>
      <c r="P104">
        <f t="shared" si="757"/>
        <v>3.0000473749680623E-7</v>
      </c>
      <c r="Q104">
        <f t="shared" si="758"/>
        <v>6.0000938506554746E-7</v>
      </c>
      <c r="R104">
        <f t="shared" si="759"/>
        <v>1.4767403178406191E-5</v>
      </c>
      <c r="S104">
        <f t="shared" si="760"/>
        <v>4.0000629675240873E-7</v>
      </c>
      <c r="T104">
        <f t="shared" si="761"/>
        <v>8.0001243341065731E-7</v>
      </c>
      <c r="U104">
        <f t="shared" si="762"/>
        <v>1.9689822443047511E-5</v>
      </c>
      <c r="V104">
        <f t="shared" si="763"/>
        <v>5.0000784590498171E-7</v>
      </c>
      <c r="W104">
        <f t="shared" si="764"/>
        <v>1.0000154417877383E-6</v>
      </c>
      <c r="X104">
        <f t="shared" si="765"/>
        <v>2.4612217477071319E-5</v>
      </c>
      <c r="Y104">
        <f t="shared" si="708"/>
        <v>7.6001182702789549E-7</v>
      </c>
    </row>
    <row r="105" spans="1:25" x14ac:dyDescent="0.45">
      <c r="A105">
        <v>3.5059999999999998</v>
      </c>
      <c r="B105">
        <v>1.28</v>
      </c>
      <c r="C105">
        <v>1.1999902189008762E-4</v>
      </c>
      <c r="D105">
        <f t="shared" si="709"/>
        <v>1.1999902072012958E-8</v>
      </c>
      <c r="E105">
        <f t="shared" si="710"/>
        <v>2.3999804144025916E-8</v>
      </c>
      <c r="F105">
        <f t="shared" si="711"/>
        <v>5.9001274477221699E-7</v>
      </c>
      <c r="G105">
        <f t="shared" si="712"/>
        <v>5.9999509138819462E-8</v>
      </c>
      <c r="H105">
        <f t="shared" si="713"/>
        <v>1.1999901472492525E-7</v>
      </c>
      <c r="I105">
        <f t="shared" si="714"/>
        <v>2.9500602426457689E-6</v>
      </c>
      <c r="J105">
        <f t="shared" si="715"/>
        <v>8.9999262375961564E-8</v>
      </c>
      <c r="K105">
        <f t="shared" si="716"/>
        <v>1.7999851664729505E-7</v>
      </c>
      <c r="L105">
        <f t="shared" si="717"/>
        <v>4.4250871004125614E-6</v>
      </c>
      <c r="M105">
        <f t="shared" ref="M105:M113" si="766">1-EXP(-10/10000*$C105)</f>
        <v>1.1999901472492525E-7</v>
      </c>
      <c r="N105">
        <f t="shared" ref="N105:N113" si="767">1-EXP(-10*2/10000*$C105)</f>
        <v>2.3999801501695117E-7</v>
      </c>
      <c r="O105">
        <f t="shared" ref="O105:O113" si="768">1-EXP(-10*4*($A105)^2/10000*$C105)</f>
        <v>5.9001117824752924E-6</v>
      </c>
      <c r="P105">
        <f t="shared" ref="P105:P113" si="769">1-EXP(-15/10000*$C105)</f>
        <v>1.7999851664729505E-7</v>
      </c>
      <c r="Q105">
        <f t="shared" ref="Q105:Q113" si="770">1-EXP(-15*2/10000*$C105)</f>
        <v>3.5999700087607778E-7</v>
      </c>
      <c r="R105">
        <f t="shared" ref="R105:R113" si="771">1-EXP(-15*4*($A105)^2/10000*$C105)</f>
        <v>8.8501546193775482E-6</v>
      </c>
      <c r="S105">
        <f t="shared" ref="S105:S113" si="772">1-EXP(-20/10000*$C105)</f>
        <v>2.3999801501695117E-7</v>
      </c>
      <c r="T105">
        <f t="shared" ref="T105:T113" si="773">1-EXP(-20*2/10000*$C105)</f>
        <v>4.7999597241332737E-7</v>
      </c>
      <c r="U105">
        <f t="shared" ref="U105:U113" si="774">1-EXP(-20*4*($A105)^2/10000*$C105)</f>
        <v>1.1800188753574581E-5</v>
      </c>
      <c r="V105">
        <f t="shared" ref="V105:V113" si="775">1-EXP(-25/10000*$C105)</f>
        <v>2.9999750972287131E-7</v>
      </c>
      <c r="W105">
        <f t="shared" ref="W105:W113" si="776">1-EXP(-25*2/10000*$C105)</f>
        <v>5.9999492940665533E-7</v>
      </c>
      <c r="X105">
        <f t="shared" ref="X105:X113" si="777">1-EXP(-25*4*($A105)^2/10000*$C105)</f>
        <v>1.4750214184844346E-5</v>
      </c>
      <c r="Y105">
        <f t="shared" si="708"/>
        <v>4.5599617926050939E-7</v>
      </c>
    </row>
    <row r="106" spans="1:25" x14ac:dyDescent="0.45">
      <c r="A106">
        <v>3.5049999999999999</v>
      </c>
      <c r="B106">
        <v>1.29</v>
      </c>
      <c r="C106">
        <v>7.0999993971129337E-5</v>
      </c>
      <c r="D106">
        <f t="shared" si="709"/>
        <v>7.099999366211307E-9</v>
      </c>
      <c r="E106">
        <f t="shared" si="710"/>
        <v>1.4199998732422614E-8</v>
      </c>
      <c r="F106">
        <f t="shared" si="711"/>
        <v>3.4889461952847256E-7</v>
      </c>
      <c r="G106">
        <f t="shared" si="712"/>
        <v>3.5499996386967325E-8</v>
      </c>
      <c r="H106">
        <f t="shared" si="713"/>
        <v>7.0999991441667021E-8</v>
      </c>
      <c r="I106">
        <f t="shared" si="714"/>
        <v>1.7444718802828163E-6</v>
      </c>
      <c r="J106">
        <f t="shared" si="715"/>
        <v>5.3249994080850627E-8</v>
      </c>
      <c r="K106">
        <f t="shared" si="716"/>
        <v>1.0649998527512139E-7</v>
      </c>
      <c r="L106">
        <f t="shared" si="717"/>
        <v>2.6167066792259774E-6</v>
      </c>
      <c r="M106">
        <f t="shared" si="766"/>
        <v>7.0999991441667021E-8</v>
      </c>
      <c r="N106">
        <f t="shared" si="767"/>
        <v>1.4199997788733043E-7</v>
      </c>
      <c r="O106">
        <f t="shared" si="768"/>
        <v>3.4889407173332998E-6</v>
      </c>
      <c r="P106">
        <f t="shared" si="769"/>
        <v>1.0649998527512139E-7</v>
      </c>
      <c r="Q106">
        <f t="shared" si="770"/>
        <v>2.1299995922596793E-7</v>
      </c>
      <c r="R106">
        <f t="shared" si="771"/>
        <v>5.2334065112624728E-6</v>
      </c>
      <c r="S106">
        <f t="shared" si="772"/>
        <v>1.4199997788733043E-7</v>
      </c>
      <c r="T106">
        <f t="shared" si="773"/>
        <v>2.8399993556860181E-7</v>
      </c>
      <c r="U106">
        <f t="shared" si="774"/>
        <v>6.9778692620703353E-6</v>
      </c>
      <c r="V106">
        <f t="shared" si="775"/>
        <v>1.7749996916727184E-7</v>
      </c>
      <c r="W106">
        <f t="shared" si="776"/>
        <v>3.5499990680420979E-7</v>
      </c>
      <c r="X106">
        <f t="shared" si="777"/>
        <v>8.722328969645865E-6</v>
      </c>
      <c r="Y106">
        <f t="shared" si="708"/>
        <v>2.6979994072195979E-7</v>
      </c>
    </row>
    <row r="107" spans="1:25" x14ac:dyDescent="0.45">
      <c r="A107">
        <v>3.5030000000000001</v>
      </c>
      <c r="B107">
        <v>1.3</v>
      </c>
      <c r="C107">
        <v>4.500017317002019E-5</v>
      </c>
      <c r="D107">
        <f t="shared" si="709"/>
        <v>4.5000173587439463E-9</v>
      </c>
      <c r="E107">
        <f t="shared" si="710"/>
        <v>9.0000346064655901E-9</v>
      </c>
      <c r="F107">
        <f t="shared" si="711"/>
        <v>2.2087898754463708E-7</v>
      </c>
      <c r="G107">
        <f t="shared" si="712"/>
        <v>2.2500086349630521E-8</v>
      </c>
      <c r="H107">
        <f t="shared" si="713"/>
        <v>4.5000172144149531E-8</v>
      </c>
      <c r="I107">
        <f t="shared" si="714"/>
        <v>1.104394450113233E-6</v>
      </c>
      <c r="J107">
        <f t="shared" si="715"/>
        <v>3.3750129357912328E-8</v>
      </c>
      <c r="K107">
        <f t="shared" si="716"/>
        <v>6.750025749457933E-8</v>
      </c>
      <c r="L107">
        <f t="shared" si="717"/>
        <v>1.6565912177579634E-6</v>
      </c>
      <c r="M107">
        <f t="shared" si="766"/>
        <v>4.5000172144149531E-8</v>
      </c>
      <c r="N107">
        <f t="shared" si="767"/>
        <v>9.0000342289897617E-8</v>
      </c>
      <c r="O107">
        <f t="shared" si="768"/>
        <v>2.2087876805354512E-6</v>
      </c>
      <c r="P107">
        <f t="shared" si="769"/>
        <v>6.750025749457933E-8</v>
      </c>
      <c r="Q107">
        <f t="shared" si="770"/>
        <v>1.3500051043724426E-7</v>
      </c>
      <c r="R107">
        <f t="shared" si="771"/>
        <v>3.3131796912666545E-6</v>
      </c>
      <c r="S107">
        <f t="shared" si="772"/>
        <v>9.0000342289897617E-8</v>
      </c>
      <c r="T107">
        <f t="shared" si="773"/>
        <v>1.8000067647516715E-7</v>
      </c>
      <c r="U107">
        <f t="shared" si="774"/>
        <v>4.4175704823068429E-6</v>
      </c>
      <c r="V107">
        <f t="shared" si="775"/>
        <v>1.1250042664112669E-7</v>
      </c>
      <c r="W107">
        <f t="shared" si="776"/>
        <v>2.250008405146886E-7</v>
      </c>
      <c r="X107">
        <f t="shared" si="777"/>
        <v>5.5219600536560165E-6</v>
      </c>
      <c r="Y107">
        <f t="shared" si="708"/>
        <v>1.710006434230138E-7</v>
      </c>
    </row>
    <row r="108" spans="1:25" x14ac:dyDescent="0.45">
      <c r="A108">
        <v>3.5019999999999998</v>
      </c>
      <c r="B108">
        <v>1.31</v>
      </c>
      <c r="C108">
        <v>2.700043005208913E-5</v>
      </c>
      <c r="D108">
        <f t="shared" si="709"/>
        <v>2.7000429669854498E-9</v>
      </c>
      <c r="E108">
        <f t="shared" si="710"/>
        <v>5.400086044993202E-9</v>
      </c>
      <c r="F108">
        <f t="shared" si="711"/>
        <v>1.3245334407052667E-7</v>
      </c>
      <c r="G108">
        <f t="shared" si="712"/>
        <v>1.3500214945949551E-8</v>
      </c>
      <c r="H108">
        <f t="shared" si="713"/>
        <v>2.7000429669854498E-8</v>
      </c>
      <c r="I108">
        <f t="shared" si="714"/>
        <v>6.6226654504841775E-7</v>
      </c>
      <c r="J108">
        <f t="shared" si="715"/>
        <v>2.0250322307902024E-8</v>
      </c>
      <c r="K108">
        <f t="shared" si="716"/>
        <v>4.0500644282737142E-8</v>
      </c>
      <c r="L108">
        <f t="shared" si="717"/>
        <v>9.9339965309308553E-7</v>
      </c>
      <c r="M108">
        <f t="shared" si="766"/>
        <v>2.7000429669854498E-8</v>
      </c>
      <c r="N108">
        <f t="shared" si="767"/>
        <v>5.4000858673575181E-8</v>
      </c>
      <c r="O108">
        <f t="shared" si="768"/>
        <v>1.3245326514477185E-6</v>
      </c>
      <c r="P108">
        <f t="shared" si="769"/>
        <v>4.0500644282737142E-8</v>
      </c>
      <c r="Q108">
        <f t="shared" si="770"/>
        <v>8.1001286900139746E-8</v>
      </c>
      <c r="R108">
        <f t="shared" si="771"/>
        <v>1.9867983193089245E-6</v>
      </c>
      <c r="S108">
        <f t="shared" si="772"/>
        <v>5.4000858673575181E-8</v>
      </c>
      <c r="T108">
        <f t="shared" si="773"/>
        <v>1.0800171434954819E-7</v>
      </c>
      <c r="U108">
        <f t="shared" si="774"/>
        <v>2.6490635485210134E-6</v>
      </c>
      <c r="V108">
        <f t="shared" si="775"/>
        <v>6.7501072842368615E-8</v>
      </c>
      <c r="W108">
        <f t="shared" si="776"/>
        <v>1.3500214113282283E-7</v>
      </c>
      <c r="X108">
        <f t="shared" si="777"/>
        <v>3.3113283391950077E-6</v>
      </c>
      <c r="Y108">
        <f t="shared" si="708"/>
        <v>1.0260162897068881E-7</v>
      </c>
    </row>
    <row r="109" spans="1:25" x14ac:dyDescent="0.45">
      <c r="A109">
        <v>3.5</v>
      </c>
      <c r="B109">
        <v>1.32</v>
      </c>
      <c r="C109">
        <v>1.6000226584510197E-5</v>
      </c>
      <c r="D109">
        <f t="shared" si="709"/>
        <v>1.6000226699119935E-9</v>
      </c>
      <c r="E109">
        <f t="shared" si="710"/>
        <v>3.200045339823987E-9</v>
      </c>
      <c r="F109">
        <f t="shared" si="711"/>
        <v>7.84011071619517E-8</v>
      </c>
      <c r="G109">
        <f t="shared" si="712"/>
        <v>8.000113238537665E-9</v>
      </c>
      <c r="H109">
        <f t="shared" si="713"/>
        <v>1.600022647707533E-8</v>
      </c>
      <c r="I109">
        <f t="shared" si="714"/>
        <v>3.9200547452544754E-7</v>
      </c>
      <c r="J109">
        <f t="shared" si="715"/>
        <v>1.2000169857806497E-8</v>
      </c>
      <c r="K109">
        <f t="shared" si="716"/>
        <v>2.4000339604590692E-8</v>
      </c>
      <c r="L109">
        <f t="shared" si="717"/>
        <v>5.8800815405657403E-7</v>
      </c>
      <c r="M109">
        <f t="shared" si="766"/>
        <v>1.600022647707533E-8</v>
      </c>
      <c r="N109">
        <f t="shared" si="767"/>
        <v>3.2000452621083753E-8</v>
      </c>
      <c r="O109">
        <f t="shared" si="768"/>
        <v>7.8401079528500617E-7</v>
      </c>
      <c r="P109">
        <f t="shared" si="769"/>
        <v>2.4000339604590692E-8</v>
      </c>
      <c r="Q109">
        <f t="shared" si="770"/>
        <v>4.8000678654069873E-8</v>
      </c>
      <c r="R109">
        <f t="shared" si="771"/>
        <v>1.1760159625007205E-6</v>
      </c>
      <c r="S109">
        <f t="shared" si="772"/>
        <v>3.2000452621083753E-8</v>
      </c>
      <c r="T109">
        <f t="shared" si="773"/>
        <v>6.4000904242966783E-8</v>
      </c>
      <c r="U109">
        <f t="shared" si="774"/>
        <v>1.5680209759505459E-6</v>
      </c>
      <c r="V109">
        <f t="shared" si="775"/>
        <v>4.0000565637576813E-8</v>
      </c>
      <c r="W109">
        <f t="shared" si="776"/>
        <v>8.0001129720841391E-8</v>
      </c>
      <c r="X109">
        <f t="shared" si="777"/>
        <v>1.9600258357455047E-6</v>
      </c>
      <c r="Y109">
        <f t="shared" si="708"/>
        <v>6.0800859125187401E-8</v>
      </c>
    </row>
    <row r="110" spans="1:25" x14ac:dyDescent="0.45">
      <c r="A110">
        <v>3.4990000000000001</v>
      </c>
      <c r="B110">
        <v>1.33</v>
      </c>
      <c r="C110">
        <v>7.9999593978781288E-6</v>
      </c>
      <c r="D110">
        <f t="shared" si="709"/>
        <v>7.9999595836710569E-10</v>
      </c>
      <c r="E110">
        <f t="shared" si="710"/>
        <v>1.5999919167342114E-9</v>
      </c>
      <c r="F110">
        <f t="shared" si="711"/>
        <v>3.9177403543533273E-8</v>
      </c>
      <c r="G110">
        <f t="shared" si="712"/>
        <v>3.999979680813226E-9</v>
      </c>
      <c r="H110">
        <f t="shared" si="713"/>
        <v>7.9999593616264519E-9</v>
      </c>
      <c r="I110">
        <f t="shared" si="714"/>
        <v>1.9588700261863323E-7</v>
      </c>
      <c r="J110">
        <f t="shared" si="715"/>
        <v>5.999969521219839E-9</v>
      </c>
      <c r="K110">
        <f t="shared" si="716"/>
        <v>1.1999939042439678E-8</v>
      </c>
      <c r="L110">
        <f t="shared" si="717"/>
        <v>2.9383048960607283E-7</v>
      </c>
      <c r="M110">
        <f t="shared" si="766"/>
        <v>7.9999593616264519E-9</v>
      </c>
      <c r="N110">
        <f t="shared" si="767"/>
        <v>1.5999918723252904E-8</v>
      </c>
      <c r="O110">
        <f t="shared" si="768"/>
        <v>3.9177396693457212E-7</v>
      </c>
      <c r="P110">
        <f t="shared" si="769"/>
        <v>1.1999939042439678E-8</v>
      </c>
      <c r="Q110">
        <f t="shared" si="770"/>
        <v>2.3999877862834751E-8</v>
      </c>
      <c r="R110">
        <f t="shared" si="771"/>
        <v>5.8766089272577204E-7</v>
      </c>
      <c r="S110">
        <f t="shared" si="772"/>
        <v>1.5999918723252904E-8</v>
      </c>
      <c r="T110">
        <f t="shared" si="773"/>
        <v>3.19998371134389E-8</v>
      </c>
      <c r="U110">
        <f t="shared" si="774"/>
        <v>7.8354778032529993E-7</v>
      </c>
      <c r="V110">
        <f t="shared" si="775"/>
        <v>1.9999898293043827E-8</v>
      </c>
      <c r="W110">
        <f t="shared" si="776"/>
        <v>3.9999796141998445E-8</v>
      </c>
      <c r="X110">
        <f t="shared" si="777"/>
        <v>9.7943462940008885E-7</v>
      </c>
      <c r="Y110">
        <f t="shared" si="708"/>
        <v>3.0399845196704689E-8</v>
      </c>
    </row>
    <row r="111" spans="1:25" x14ac:dyDescent="0.45">
      <c r="A111">
        <v>3.4969999999999999</v>
      </c>
      <c r="B111">
        <v>1.34</v>
      </c>
      <c r="C111">
        <v>3.5000155527545743E-6</v>
      </c>
      <c r="D111">
        <f t="shared" si="709"/>
        <v>3.5000158327136432E-10</v>
      </c>
      <c r="E111">
        <f t="shared" si="710"/>
        <v>7.0000305552042619E-10</v>
      </c>
      <c r="F111">
        <f t="shared" si="711"/>
        <v>1.7120688533545092E-8</v>
      </c>
      <c r="G111">
        <f t="shared" si="712"/>
        <v>1.7500078053345192E-9</v>
      </c>
      <c r="H111">
        <f t="shared" si="713"/>
        <v>3.5000154996467359E-9</v>
      </c>
      <c r="I111">
        <f t="shared" si="714"/>
        <v>8.5603439670123294E-8</v>
      </c>
      <c r="J111">
        <f t="shared" si="715"/>
        <v>2.6250116524906275E-9</v>
      </c>
      <c r="K111">
        <f t="shared" si="716"/>
        <v>5.250023304981255E-9</v>
      </c>
      <c r="L111">
        <f t="shared" si="717"/>
        <v>1.2840515684064968E-7</v>
      </c>
      <c r="M111">
        <f t="shared" si="766"/>
        <v>3.5000154996467359E-9</v>
      </c>
      <c r="N111">
        <f t="shared" si="767"/>
        <v>7.0000311103157742E-9</v>
      </c>
      <c r="O111">
        <f t="shared" si="768"/>
        <v>1.7120687212379693E-7</v>
      </c>
      <c r="P111">
        <f t="shared" si="769"/>
        <v>5.250023304981255E-9</v>
      </c>
      <c r="Q111">
        <f t="shared" si="770"/>
        <v>1.050004660996251E-8</v>
      </c>
      <c r="R111">
        <f t="shared" si="771"/>
        <v>2.568102971389763E-7</v>
      </c>
      <c r="S111">
        <f t="shared" si="772"/>
        <v>7.0000311103157742E-9</v>
      </c>
      <c r="T111">
        <f t="shared" si="773"/>
        <v>1.4000062109609246E-8</v>
      </c>
      <c r="U111">
        <f t="shared" si="774"/>
        <v>3.42413714937706E-7</v>
      </c>
      <c r="V111">
        <f t="shared" si="775"/>
        <v>8.7500388046279909E-9</v>
      </c>
      <c r="W111">
        <f t="shared" si="776"/>
        <v>1.7500077609255982E-8</v>
      </c>
      <c r="X111">
        <f t="shared" si="777"/>
        <v>4.2801712529794145E-7</v>
      </c>
      <c r="Y111">
        <f t="shared" si="708"/>
        <v>1.330005905408882E-8</v>
      </c>
    </row>
    <row r="112" spans="1:25" x14ac:dyDescent="0.45">
      <c r="A112">
        <v>3.496</v>
      </c>
      <c r="B112">
        <v>1.35</v>
      </c>
      <c r="C112">
        <v>1.6999972335558633E-6</v>
      </c>
      <c r="D112">
        <f t="shared" si="709"/>
        <v>1.6999968099895568E-10</v>
      </c>
      <c r="E112">
        <f t="shared" si="710"/>
        <v>3.3999947302021383E-10</v>
      </c>
      <c r="F112">
        <f t="shared" si="711"/>
        <v>8.3109573667528025E-9</v>
      </c>
      <c r="G112">
        <f t="shared" si="712"/>
        <v>8.4999862703938334E-10</v>
      </c>
      <c r="H112">
        <f t="shared" si="713"/>
        <v>1.6999972540787667E-9</v>
      </c>
      <c r="I112">
        <f t="shared" si="714"/>
        <v>4.1554785945585593E-8</v>
      </c>
      <c r="J112">
        <f t="shared" si="715"/>
        <v>1.2749978850479238E-9</v>
      </c>
      <c r="K112">
        <f t="shared" si="716"/>
        <v>2.54999588111815E-9</v>
      </c>
      <c r="L112">
        <f t="shared" si="717"/>
        <v>6.2332178196733423E-8</v>
      </c>
      <c r="M112">
        <f t="shared" si="766"/>
        <v>1.6999972540787667E-9</v>
      </c>
      <c r="N112">
        <f t="shared" si="767"/>
        <v>3.3999945081575333E-9</v>
      </c>
      <c r="O112">
        <f t="shared" si="768"/>
        <v>8.3109570114814346E-8</v>
      </c>
      <c r="P112">
        <f t="shared" si="769"/>
        <v>2.54999588111815E-9</v>
      </c>
      <c r="Q112">
        <f t="shared" si="770"/>
        <v>5.0999916512139976E-9</v>
      </c>
      <c r="R112">
        <f t="shared" si="771"/>
        <v>1.2466435250768626E-7</v>
      </c>
      <c r="S112">
        <f t="shared" si="772"/>
        <v>3.3999945081575333E-9</v>
      </c>
      <c r="T112">
        <f t="shared" si="773"/>
        <v>6.7999889052927642E-9</v>
      </c>
      <c r="U112">
        <f t="shared" si="774"/>
        <v>1.6621913334624594E-7</v>
      </c>
      <c r="V112">
        <f t="shared" si="775"/>
        <v>4.2499930241746142E-9</v>
      </c>
      <c r="W112">
        <f t="shared" si="776"/>
        <v>8.4999861593715309E-9</v>
      </c>
      <c r="X112">
        <f t="shared" si="777"/>
        <v>2.0777391229742648E-7</v>
      </c>
      <c r="Y112">
        <f t="shared" si="708"/>
        <v>6.4599894322725504E-9</v>
      </c>
    </row>
    <row r="113" spans="1:25" x14ac:dyDescent="0.45">
      <c r="A113">
        <v>3.4950000000000001</v>
      </c>
      <c r="B113">
        <v>1.36</v>
      </c>
      <c r="C113">
        <v>9.4996217857519596E-7</v>
      </c>
      <c r="D113">
        <f t="shared" si="709"/>
        <v>9.4996233102051519E-11</v>
      </c>
      <c r="E113">
        <f t="shared" si="710"/>
        <v>1.8999246620410304E-10</v>
      </c>
      <c r="F113">
        <f t="shared" si="711"/>
        <v>4.6415247201281318E-9</v>
      </c>
      <c r="G113">
        <f t="shared" si="712"/>
        <v>4.7498105448795513E-10</v>
      </c>
      <c r="H113">
        <f t="shared" si="713"/>
        <v>9.4996221999821273E-10</v>
      </c>
      <c r="I113">
        <f t="shared" si="714"/>
        <v>2.3207623267573751E-8</v>
      </c>
      <c r="J113">
        <f t="shared" si="715"/>
        <v>7.1247163724308393E-10</v>
      </c>
      <c r="K113">
        <f t="shared" si="716"/>
        <v>1.4249432744861679E-9</v>
      </c>
      <c r="L113">
        <f t="shared" si="717"/>
        <v>3.4811434623804871E-8</v>
      </c>
      <c r="M113">
        <f t="shared" si="766"/>
        <v>9.4996221999821273E-10</v>
      </c>
      <c r="N113">
        <f t="shared" si="767"/>
        <v>1.899924328974123E-9</v>
      </c>
      <c r="O113">
        <f t="shared" si="768"/>
        <v>4.6415245980035991E-8</v>
      </c>
      <c r="P113">
        <f t="shared" si="769"/>
        <v>1.4249432744861679E-9</v>
      </c>
      <c r="Q113">
        <f t="shared" si="770"/>
        <v>2.8498865489723357E-9</v>
      </c>
      <c r="R113">
        <f t="shared" si="771"/>
        <v>6.9622868137386718E-8</v>
      </c>
      <c r="S113">
        <f t="shared" si="772"/>
        <v>1.899924328974123E-9</v>
      </c>
      <c r="T113">
        <f t="shared" si="773"/>
        <v>3.799848657948246E-9</v>
      </c>
      <c r="U113">
        <f t="shared" si="774"/>
        <v>9.2830489739625932E-8</v>
      </c>
      <c r="V113">
        <f t="shared" si="775"/>
        <v>2.3749054944843806E-9</v>
      </c>
      <c r="W113">
        <f t="shared" si="776"/>
        <v>4.7498108779464587E-9</v>
      </c>
      <c r="X113">
        <f t="shared" si="777"/>
        <v>1.1603811089777594E-7</v>
      </c>
      <c r="Y113">
        <f t="shared" si="708"/>
        <v>3.6098563027664454E-9</v>
      </c>
    </row>
    <row r="114" spans="1:25" x14ac:dyDescent="0.45">
      <c r="A114">
        <v>3.4940000000000002</v>
      </c>
      <c r="B114">
        <v>1.37</v>
      </c>
      <c r="C114">
        <v>6.0000292043582215E-7</v>
      </c>
      <c r="D114">
        <f t="shared" si="709"/>
        <v>6.0000338031329647E-11</v>
      </c>
      <c r="E114">
        <f t="shared" si="710"/>
        <v>1.2000056504035683E-10</v>
      </c>
      <c r="F114">
        <f t="shared" si="711"/>
        <v>2.9299428438989139E-9</v>
      </c>
      <c r="G114">
        <f t="shared" si="712"/>
        <v>3.0000146811204331E-10</v>
      </c>
      <c r="H114">
        <f t="shared" si="713"/>
        <v>6.0000293622408662E-10</v>
      </c>
      <c r="I114">
        <f t="shared" si="714"/>
        <v>1.4649714441539174E-8</v>
      </c>
      <c r="J114">
        <f t="shared" si="715"/>
        <v>4.5000214665691374E-10</v>
      </c>
      <c r="K114">
        <f t="shared" si="716"/>
        <v>9.0000440433612994E-10</v>
      </c>
      <c r="L114">
        <f t="shared" si="717"/>
        <v>2.1974571495775308E-8</v>
      </c>
      <c r="M114">
        <f t="shared" ref="M114:M122" si="778">1-EXP(-10/10000*$C114)</f>
        <v>6.0000293622408662E-10</v>
      </c>
      <c r="N114">
        <f t="shared" ref="N114:N122" si="779">1-EXP(-10*2/10000*$C114)</f>
        <v>1.2000058724481732E-9</v>
      </c>
      <c r="O114">
        <f t="shared" ref="O114:O122" si="780">1-EXP(-10*4*($A114)^2/10000*$C114)</f>
        <v>2.9299428550011442E-8</v>
      </c>
      <c r="P114">
        <f t="shared" ref="P114:P122" si="781">1-EXP(-15/10000*$C114)</f>
        <v>9.0000440433612994E-10</v>
      </c>
      <c r="Q114">
        <f t="shared" ref="Q114:Q122" si="782">1-EXP(-15*2/10000*$C114)</f>
        <v>1.8000088086722599E-9</v>
      </c>
      <c r="R114">
        <f t="shared" ref="R114:R122" si="783">1-EXP(-15*4*($A114)^2/10000*$C114)</f>
        <v>4.3949142547461406E-8</v>
      </c>
      <c r="S114">
        <f t="shared" ref="S114:S122" si="784">1-EXP(-20/10000*$C114)</f>
        <v>1.2000058724481732E-9</v>
      </c>
      <c r="T114">
        <f t="shared" ref="T114:T122" si="785">1-EXP(-20*2/10000*$C114)</f>
        <v>2.400011633874044E-9</v>
      </c>
      <c r="U114">
        <f t="shared" ref="U114:U122" si="786">1-EXP(-20*4*($A114)^2/10000*$C114)</f>
        <v>5.8598856322866766E-8</v>
      </c>
      <c r="V114">
        <f t="shared" ref="V114:V122" si="787">1-EXP(-25/10000*$C114)</f>
        <v>1.5000073405602166E-9</v>
      </c>
      <c r="W114">
        <f t="shared" ref="W114:W122" si="788">1-EXP(-25*2/10000*$C114)</f>
        <v>3.0000145700981307E-9</v>
      </c>
      <c r="X114">
        <f t="shared" ref="X114:X122" si="789">1-EXP(-25*4*($A114)^2/10000*$C114)</f>
        <v>7.3248569876227521E-8</v>
      </c>
      <c r="Y114">
        <f t="shared" si="708"/>
        <v>2.2800110688336872E-9</v>
      </c>
    </row>
    <row r="115" spans="1:25" x14ac:dyDescent="0.45">
      <c r="A115">
        <v>3.492</v>
      </c>
      <c r="B115">
        <v>1.38</v>
      </c>
      <c r="C115">
        <v>3.7999612009942634E-7</v>
      </c>
      <c r="D115">
        <f t="shared" si="709"/>
        <v>3.7999603463845233E-11</v>
      </c>
      <c r="E115">
        <f t="shared" si="710"/>
        <v>7.5999206927690466E-11</v>
      </c>
      <c r="F115">
        <f t="shared" si="711"/>
        <v>1.8534788148727444E-9</v>
      </c>
      <c r="G115">
        <f t="shared" si="712"/>
        <v>1.8999801731922616E-10</v>
      </c>
      <c r="H115">
        <f t="shared" si="713"/>
        <v>3.7999614566075479E-10</v>
      </c>
      <c r="I115">
        <f t="shared" si="714"/>
        <v>9.2673939633414193E-9</v>
      </c>
      <c r="J115">
        <f t="shared" si="715"/>
        <v>2.8499713700114171E-10</v>
      </c>
      <c r="K115">
        <f t="shared" si="716"/>
        <v>5.6999416297998096E-10</v>
      </c>
      <c r="L115">
        <f t="shared" si="717"/>
        <v>1.3901090945012129E-8</v>
      </c>
      <c r="M115">
        <f t="shared" si="778"/>
        <v>3.7999614566075479E-10</v>
      </c>
      <c r="N115">
        <f t="shared" si="779"/>
        <v>7.5999229132150958E-10</v>
      </c>
      <c r="O115">
        <f t="shared" si="780"/>
        <v>1.8534787815660536E-8</v>
      </c>
      <c r="P115">
        <f t="shared" si="781"/>
        <v>5.6999416297998096E-10</v>
      </c>
      <c r="Q115">
        <f t="shared" si="782"/>
        <v>1.1399883259599619E-9</v>
      </c>
      <c r="R115">
        <f t="shared" si="783"/>
        <v>2.7802181667979653E-8</v>
      </c>
      <c r="S115">
        <f t="shared" si="784"/>
        <v>7.5999229132150958E-10</v>
      </c>
      <c r="T115">
        <f t="shared" si="785"/>
        <v>1.5199844716207167E-9</v>
      </c>
      <c r="U115">
        <f t="shared" si="786"/>
        <v>3.7069575409276467E-8</v>
      </c>
      <c r="V115">
        <f t="shared" si="787"/>
        <v>9.4999030864073575E-10</v>
      </c>
      <c r="W115">
        <f t="shared" si="788"/>
        <v>1.8999806172814715E-9</v>
      </c>
      <c r="X115">
        <f t="shared" si="789"/>
        <v>4.6336969039550979E-8</v>
      </c>
      <c r="Y115">
        <f t="shared" si="708"/>
        <v>1.4439852646930262E-9</v>
      </c>
    </row>
    <row r="116" spans="1:25" x14ac:dyDescent="0.45">
      <c r="A116">
        <v>3.4910000000000001</v>
      </c>
      <c r="B116">
        <v>1.39</v>
      </c>
      <c r="C116">
        <v>2.3000074446036817E-7</v>
      </c>
      <c r="D116">
        <f t="shared" si="709"/>
        <v>2.3000046311949518E-11</v>
      </c>
      <c r="E116">
        <f t="shared" si="710"/>
        <v>4.6000203646201498E-11</v>
      </c>
      <c r="F116">
        <f t="shared" si="711"/>
        <v>1.1212151207473653E-9</v>
      </c>
      <c r="G116">
        <f t="shared" si="712"/>
        <v>1.1500034258205005E-10</v>
      </c>
      <c r="H116">
        <f t="shared" si="713"/>
        <v>2.3000079618640257E-10</v>
      </c>
      <c r="I116">
        <f t="shared" si="714"/>
        <v>5.6060753816922215E-9</v>
      </c>
      <c r="J116">
        <f t="shared" si="715"/>
        <v>1.7250056938422631E-10</v>
      </c>
      <c r="K116">
        <f t="shared" si="716"/>
        <v>3.4500113876845262E-10</v>
      </c>
      <c r="L116">
        <f t="shared" si="717"/>
        <v>8.4091130725383323E-9</v>
      </c>
      <c r="M116">
        <f t="shared" si="778"/>
        <v>2.3000079618640257E-10</v>
      </c>
      <c r="N116">
        <f t="shared" si="779"/>
        <v>4.6000148135050267E-10</v>
      </c>
      <c r="O116">
        <f t="shared" si="780"/>
        <v>1.1212150763384443E-8</v>
      </c>
      <c r="P116">
        <f t="shared" si="781"/>
        <v>3.4500113876845262E-10</v>
      </c>
      <c r="Q116">
        <f t="shared" si="782"/>
        <v>6.9000227753690524E-10</v>
      </c>
      <c r="R116">
        <f t="shared" si="783"/>
        <v>1.6818226034054362E-8</v>
      </c>
      <c r="S116">
        <f t="shared" si="784"/>
        <v>4.6000148135050267E-10</v>
      </c>
      <c r="T116">
        <f t="shared" si="785"/>
        <v>9.2000296270100534E-10</v>
      </c>
      <c r="U116">
        <f t="shared" si="786"/>
        <v>2.2424301415746584E-8</v>
      </c>
      <c r="V116">
        <f t="shared" si="787"/>
        <v>5.7500182393255272E-10</v>
      </c>
      <c r="W116">
        <f t="shared" si="788"/>
        <v>1.1500037588874079E-9</v>
      </c>
      <c r="X116">
        <f t="shared" si="789"/>
        <v>2.8030376686416503E-8</v>
      </c>
      <c r="Y116">
        <f t="shared" si="708"/>
        <v>8.7400287007710631E-10</v>
      </c>
    </row>
    <row r="117" spans="1:25" x14ac:dyDescent="0.45">
      <c r="A117">
        <v>3.49</v>
      </c>
      <c r="B117">
        <v>1.4</v>
      </c>
      <c r="C117">
        <v>1.3999834462297144E-7</v>
      </c>
      <c r="D117">
        <f t="shared" si="709"/>
        <v>1.3999801318220761E-11</v>
      </c>
      <c r="E117">
        <f t="shared" si="710"/>
        <v>2.7999713658743985E-11</v>
      </c>
      <c r="F117">
        <f t="shared" si="711"/>
        <v>6.8207750558713087E-10</v>
      </c>
      <c r="G117">
        <f t="shared" si="712"/>
        <v>6.999911761340627E-11</v>
      </c>
      <c r="H117">
        <f t="shared" si="713"/>
        <v>1.39998346249115E-10</v>
      </c>
      <c r="I117">
        <f t="shared" si="714"/>
        <v>3.4103876389579568E-9</v>
      </c>
      <c r="J117">
        <f t="shared" si="715"/>
        <v>1.0499878744241187E-10</v>
      </c>
      <c r="K117">
        <f t="shared" si="716"/>
        <v>2.0999746386252127E-10</v>
      </c>
      <c r="L117">
        <f t="shared" si="717"/>
        <v>5.1155815139480865E-9</v>
      </c>
      <c r="M117">
        <f t="shared" si="778"/>
        <v>1.39998346249115E-10</v>
      </c>
      <c r="N117">
        <f t="shared" si="779"/>
        <v>2.7999669249823E-10</v>
      </c>
      <c r="O117">
        <f t="shared" si="780"/>
        <v>6.8207752779159136E-9</v>
      </c>
      <c r="P117">
        <f t="shared" si="781"/>
        <v>2.0999746386252127E-10</v>
      </c>
      <c r="Q117">
        <f t="shared" si="782"/>
        <v>4.1999503874734501E-10</v>
      </c>
      <c r="R117">
        <f t="shared" si="783"/>
        <v>1.023116291687387E-8</v>
      </c>
      <c r="S117">
        <f t="shared" si="784"/>
        <v>2.7999669249823E-10</v>
      </c>
      <c r="T117">
        <f t="shared" si="785"/>
        <v>5.5999338499646001E-10</v>
      </c>
      <c r="U117">
        <f t="shared" si="786"/>
        <v>1.3641550555831827E-8</v>
      </c>
      <c r="V117">
        <f t="shared" si="787"/>
        <v>3.4999581011163627E-10</v>
      </c>
      <c r="W117">
        <f t="shared" si="788"/>
        <v>6.9999173124557501E-10</v>
      </c>
      <c r="X117">
        <f t="shared" si="789"/>
        <v>1.7051938194789784E-8</v>
      </c>
      <c r="Y117">
        <f t="shared" si="708"/>
        <v>5.3199367133771602E-10</v>
      </c>
    </row>
    <row r="118" spans="1:25" x14ac:dyDescent="0.45">
      <c r="A118">
        <v>3.4889999999999999</v>
      </c>
      <c r="B118">
        <v>1.41</v>
      </c>
      <c r="C118">
        <v>8.5000356806658991E-8</v>
      </c>
      <c r="D118">
        <f t="shared" si="709"/>
        <v>8.5000895211351235E-12</v>
      </c>
      <c r="E118">
        <f t="shared" si="710"/>
        <v>1.7000068019967784E-11</v>
      </c>
      <c r="F118">
        <f t="shared" si="711"/>
        <v>4.1388781291118448E-10</v>
      </c>
      <c r="G118">
        <f t="shared" si="712"/>
        <v>4.2500225561070692E-11</v>
      </c>
      <c r="H118">
        <f t="shared" si="713"/>
        <v>8.5000340099838922E-11</v>
      </c>
      <c r="I118">
        <f t="shared" si="714"/>
        <v>2.0694392866005273E-9</v>
      </c>
      <c r="J118">
        <f t="shared" si="715"/>
        <v>6.3750227319303576E-11</v>
      </c>
      <c r="K118">
        <f t="shared" si="716"/>
        <v>1.2750056566090961E-10</v>
      </c>
      <c r="L118">
        <f t="shared" si="717"/>
        <v>3.104158929900791E-9</v>
      </c>
      <c r="M118">
        <f t="shared" si="778"/>
        <v>8.5000340099838922E-11</v>
      </c>
      <c r="N118">
        <f t="shared" si="779"/>
        <v>1.7000068019967784E-10</v>
      </c>
      <c r="O118">
        <f t="shared" si="780"/>
        <v>4.1388784621787522E-9</v>
      </c>
      <c r="P118">
        <f t="shared" si="781"/>
        <v>1.2750056566090961E-10</v>
      </c>
      <c r="Q118">
        <f t="shared" si="782"/>
        <v>2.5500102029951677E-10</v>
      </c>
      <c r="R118">
        <f t="shared" si="783"/>
        <v>6.2083177487792796E-9</v>
      </c>
      <c r="S118">
        <f t="shared" si="784"/>
        <v>1.7000068019967784E-10</v>
      </c>
      <c r="T118">
        <f t="shared" si="785"/>
        <v>3.4000147142165815E-10</v>
      </c>
      <c r="U118">
        <f t="shared" si="786"/>
        <v>8.2777570353798069E-9</v>
      </c>
      <c r="V118">
        <f t="shared" si="787"/>
        <v>2.1250090576074854E-10</v>
      </c>
      <c r="W118">
        <f t="shared" si="788"/>
        <v>4.2500181152149707E-10</v>
      </c>
      <c r="X118">
        <f t="shared" si="789"/>
        <v>1.0347196210958032E-8</v>
      </c>
      <c r="Y118">
        <f t="shared" si="708"/>
        <v>3.2300140340169037E-10</v>
      </c>
    </row>
    <row r="119" spans="1:25" x14ac:dyDescent="0.45">
      <c r="A119">
        <v>3.488</v>
      </c>
      <c r="B119">
        <v>1.42</v>
      </c>
      <c r="C119">
        <v>4.9999995754316436E-8</v>
      </c>
      <c r="D119">
        <f t="shared" si="709"/>
        <v>5.000000413701855E-12</v>
      </c>
      <c r="E119">
        <f t="shared" si="710"/>
        <v>1.000000082740371E-11</v>
      </c>
      <c r="F119">
        <f t="shared" si="711"/>
        <v>2.4332280634808967E-10</v>
      </c>
      <c r="G119">
        <f t="shared" si="712"/>
        <v>2.5000002068509275E-11</v>
      </c>
      <c r="H119">
        <f t="shared" si="713"/>
        <v>5.000000413701855E-11</v>
      </c>
      <c r="I119">
        <f t="shared" si="714"/>
        <v>1.2166142537850533E-9</v>
      </c>
      <c r="J119">
        <f t="shared" si="715"/>
        <v>3.7500003102763912E-11</v>
      </c>
      <c r="K119">
        <f t="shared" si="716"/>
        <v>7.5000006205527825E-11</v>
      </c>
      <c r="L119">
        <f t="shared" si="717"/>
        <v>1.8249214361887311E-9</v>
      </c>
      <c r="M119">
        <f t="shared" si="778"/>
        <v>5.000000413701855E-11</v>
      </c>
      <c r="N119">
        <f t="shared" si="779"/>
        <v>1.000000082740371E-10</v>
      </c>
      <c r="O119">
        <f t="shared" si="780"/>
        <v>2.433228618592409E-9</v>
      </c>
      <c r="P119">
        <f t="shared" si="781"/>
        <v>7.5000006205527825E-11</v>
      </c>
      <c r="Q119">
        <f t="shared" si="782"/>
        <v>1.5000001241105565E-10</v>
      </c>
      <c r="R119">
        <f t="shared" si="783"/>
        <v>3.6498428723774623E-9</v>
      </c>
      <c r="S119">
        <f t="shared" si="784"/>
        <v>1.000000082740371E-10</v>
      </c>
      <c r="T119">
        <f t="shared" si="785"/>
        <v>2.000000165480742E-10</v>
      </c>
      <c r="U119">
        <f t="shared" si="786"/>
        <v>4.8664571261625156E-9</v>
      </c>
      <c r="V119">
        <f t="shared" si="787"/>
        <v>1.2500001034254637E-10</v>
      </c>
      <c r="W119">
        <f t="shared" si="788"/>
        <v>2.5000002068509275E-10</v>
      </c>
      <c r="X119">
        <f t="shared" si="789"/>
        <v>6.0830714909698713E-9</v>
      </c>
      <c r="Y119">
        <f t="shared" si="708"/>
        <v>1.9000001572067049E-10</v>
      </c>
    </row>
    <row r="120" spans="1:25" x14ac:dyDescent="0.45">
      <c r="A120">
        <v>3.4870000000000001</v>
      </c>
      <c r="B120">
        <v>1.43</v>
      </c>
      <c r="C120">
        <v>2.5000047385168116E-8</v>
      </c>
      <c r="D120">
        <f t="shared" si="709"/>
        <v>2.5000002068509275E-12</v>
      </c>
      <c r="E120">
        <f t="shared" si="710"/>
        <v>5.000000413701855E-12</v>
      </c>
      <c r="F120">
        <f t="shared" si="711"/>
        <v>1.2159195872385453E-10</v>
      </c>
      <c r="G120">
        <f t="shared" si="712"/>
        <v>1.2500001034254637E-11</v>
      </c>
      <c r="H120">
        <f t="shared" si="713"/>
        <v>2.5000002068509275E-11</v>
      </c>
      <c r="I120">
        <f t="shared" si="714"/>
        <v>6.0795957157466773E-10</v>
      </c>
      <c r="J120">
        <f t="shared" si="715"/>
        <v>1.8750001551381956E-11</v>
      </c>
      <c r="K120">
        <f t="shared" si="716"/>
        <v>3.7500114125066375E-11</v>
      </c>
      <c r="L120">
        <f t="shared" si="717"/>
        <v>9.1193941287315283E-10</v>
      </c>
      <c r="M120">
        <f t="shared" si="778"/>
        <v>2.5000002068509275E-11</v>
      </c>
      <c r="N120">
        <f t="shared" si="779"/>
        <v>5.0000115159321012E-11</v>
      </c>
      <c r="O120">
        <f t="shared" si="780"/>
        <v>1.2159192541716379E-9</v>
      </c>
      <c r="P120">
        <f t="shared" si="781"/>
        <v>3.7500114125066375E-11</v>
      </c>
      <c r="Q120">
        <f t="shared" si="782"/>
        <v>7.5000117227830287E-11</v>
      </c>
      <c r="R120">
        <f t="shared" si="783"/>
        <v>1.8238788257463057E-9</v>
      </c>
      <c r="S120">
        <f t="shared" si="784"/>
        <v>5.0000115159321012E-11</v>
      </c>
      <c r="T120">
        <f t="shared" si="785"/>
        <v>1.0000023031864202E-10</v>
      </c>
      <c r="U120">
        <f t="shared" si="786"/>
        <v>2.4318383973209734E-9</v>
      </c>
      <c r="V120">
        <f t="shared" si="787"/>
        <v>6.250011619357565E-11</v>
      </c>
      <c r="W120">
        <f t="shared" si="788"/>
        <v>1.250002323871513E-10</v>
      </c>
      <c r="X120">
        <f t="shared" si="789"/>
        <v>3.0397979688956411E-9</v>
      </c>
      <c r="Y120">
        <f t="shared" si="708"/>
        <v>9.500022990494017E-11</v>
      </c>
    </row>
    <row r="121" spans="1:25" x14ac:dyDescent="0.45">
      <c r="A121">
        <v>3.4860000000000002</v>
      </c>
      <c r="B121">
        <v>1.44</v>
      </c>
      <c r="C121">
        <v>1.7999580575817521E-8</v>
      </c>
      <c r="D121">
        <f t="shared" si="709"/>
        <v>1.8000045898247663E-12</v>
      </c>
      <c r="E121">
        <f t="shared" si="710"/>
        <v>3.5998981573470701E-12</v>
      </c>
      <c r="F121">
        <f t="shared" si="711"/>
        <v>8.7493789990844562E-11</v>
      </c>
      <c r="G121">
        <f t="shared" si="712"/>
        <v>8.9998009045189065E-12</v>
      </c>
      <c r="H121">
        <f t="shared" si="713"/>
        <v>1.7999601809037813E-11</v>
      </c>
      <c r="I121">
        <f t="shared" si="714"/>
        <v>4.3746883893192035E-10</v>
      </c>
      <c r="J121">
        <f t="shared" si="715"/>
        <v>1.3499645845627128E-11</v>
      </c>
      <c r="K121">
        <f t="shared" si="716"/>
        <v>2.6999402713556719E-11</v>
      </c>
      <c r="L121">
        <f t="shared" si="717"/>
        <v>6.5620331390903175E-10</v>
      </c>
      <c r="M121">
        <f t="shared" si="778"/>
        <v>1.7999601809037813E-11</v>
      </c>
      <c r="N121">
        <f t="shared" si="779"/>
        <v>3.5999203618075626E-11</v>
      </c>
      <c r="O121">
        <f t="shared" si="780"/>
        <v>8.7493767786384069E-10</v>
      </c>
      <c r="P121">
        <f t="shared" si="781"/>
        <v>2.6999402713556719E-11</v>
      </c>
      <c r="Q121">
        <f t="shared" si="782"/>
        <v>5.3998694404810976E-11</v>
      </c>
      <c r="R121">
        <f t="shared" si="783"/>
        <v>1.3124066278180635E-9</v>
      </c>
      <c r="S121">
        <f t="shared" si="784"/>
        <v>3.5999203618075626E-11</v>
      </c>
      <c r="T121">
        <f t="shared" si="785"/>
        <v>7.1998296213848789E-11</v>
      </c>
      <c r="U121">
        <f t="shared" si="786"/>
        <v>1.7498754667499838E-9</v>
      </c>
      <c r="V121">
        <f t="shared" si="787"/>
        <v>4.4999004522594532E-11</v>
      </c>
      <c r="W121">
        <f t="shared" si="788"/>
        <v>8.9997898022886602E-11</v>
      </c>
      <c r="X121">
        <f t="shared" si="789"/>
        <v>2.1873443056819042E-9</v>
      </c>
      <c r="Y121">
        <f t="shared" si="708"/>
        <v>6.8398398056501719E-11</v>
      </c>
    </row>
    <row r="122" spans="1:25" x14ac:dyDescent="0.45">
      <c r="A122">
        <v>3.4849999999999999</v>
      </c>
      <c r="B122">
        <v>1.45</v>
      </c>
      <c r="C122">
        <v>1.1999583967339111E-8</v>
      </c>
      <c r="D122">
        <f t="shared" si="709"/>
        <v>1.1999290450148692E-12</v>
      </c>
      <c r="E122">
        <f t="shared" si="710"/>
        <v>2.3999691123322009E-12</v>
      </c>
      <c r="F122">
        <f t="shared" si="711"/>
        <v>5.8295035465505407E-11</v>
      </c>
      <c r="G122">
        <f t="shared" si="712"/>
        <v>5.9997562473768085E-12</v>
      </c>
      <c r="H122">
        <f t="shared" si="713"/>
        <v>1.1999623517056079E-11</v>
      </c>
      <c r="I122">
        <f t="shared" si="714"/>
        <v>2.914752883498295E-10</v>
      </c>
      <c r="J122">
        <f t="shared" si="715"/>
        <v>8.9996898822164439E-12</v>
      </c>
      <c r="K122">
        <f t="shared" si="716"/>
        <v>1.7999379764432888E-11</v>
      </c>
      <c r="L122">
        <f t="shared" si="717"/>
        <v>4.3721293252474425E-10</v>
      </c>
      <c r="M122">
        <f t="shared" si="778"/>
        <v>1.1999623517056079E-11</v>
      </c>
      <c r="N122">
        <f t="shared" si="779"/>
        <v>2.3999136011809696E-11</v>
      </c>
      <c r="O122">
        <f t="shared" si="780"/>
        <v>5.82950576699659E-10</v>
      </c>
      <c r="P122">
        <f t="shared" si="781"/>
        <v>1.7999379764432888E-11</v>
      </c>
      <c r="Q122">
        <f t="shared" si="782"/>
        <v>3.5998759528865776E-11</v>
      </c>
      <c r="R122">
        <f t="shared" si="783"/>
        <v>8.7442586504948849E-10</v>
      </c>
      <c r="S122">
        <f t="shared" si="784"/>
        <v>2.3999136011809696E-11</v>
      </c>
      <c r="T122">
        <f t="shared" si="785"/>
        <v>4.7998383045921855E-11</v>
      </c>
      <c r="U122">
        <f t="shared" si="786"/>
        <v>1.165901153399318E-9</v>
      </c>
      <c r="V122">
        <f t="shared" si="787"/>
        <v>2.9999003281488967E-11</v>
      </c>
      <c r="W122">
        <f t="shared" si="788"/>
        <v>5.9997895540675472E-11</v>
      </c>
      <c r="X122">
        <f t="shared" si="789"/>
        <v>1.4573764417491475E-9</v>
      </c>
      <c r="Y122">
        <f t="shared" si="708"/>
        <v>4.5598413933589654E-11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RefractiveIndexSi GaAs</vt:lpstr>
      <vt:lpstr>Wavelength thickness trapping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Saive, R. (TNW)</dc:creator>
  <cp:lastModifiedBy>Saive, R. (TNW)</cp:lastModifiedBy>
  <dcterms:created xsi:type="dcterms:W3CDTF">2020-08-05T08:52:18Z</dcterms:created>
  <dcterms:modified xsi:type="dcterms:W3CDTF">2020-09-10T14:54:16Z</dcterms:modified>
</cp:coreProperties>
</file>