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3360" yWindow="180" windowWidth="20730" windowHeight="11760" tabRatio="500" activeTab="3"/>
  </bookViews>
  <sheets>
    <sheet name="Raw data diversity" sheetId="1" r:id="rId1"/>
    <sheet name="Diversity (3 treatments)" sheetId="2" r:id="rId2"/>
    <sheet name="Shannon Index (3 treatments)" sheetId="3" r:id="rId3"/>
    <sheet name="Diversity general 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08" i="3"/>
  <c r="BB2" i="2"/>
  <c r="BC50"/>
  <c r="BC49"/>
  <c r="BC48"/>
  <c r="BC47"/>
  <c r="BC46"/>
  <c r="BC45"/>
  <c r="BC44"/>
  <c r="BC43"/>
  <c r="BC42"/>
  <c r="BC41"/>
  <c r="BC40"/>
  <c r="BC37"/>
  <c r="BC36"/>
  <c r="BC35"/>
  <c r="BC34"/>
  <c r="BC33"/>
  <c r="BC32"/>
  <c r="BC31"/>
  <c r="BC30"/>
  <c r="BC29"/>
  <c r="BC28"/>
  <c r="BC27"/>
  <c r="BC24"/>
  <c r="BC23"/>
  <c r="BC22"/>
  <c r="BC21"/>
  <c r="BC20"/>
  <c r="BC19"/>
  <c r="BC18"/>
  <c r="BC17"/>
  <c r="BC16"/>
  <c r="BC15"/>
  <c r="BC14"/>
  <c r="BC13"/>
  <c r="BC12"/>
  <c r="BC11"/>
  <c r="BC10"/>
  <c r="BC9"/>
  <c r="BC8"/>
  <c r="BC7"/>
  <c r="BC6"/>
  <c r="BC5"/>
  <c r="BC4"/>
  <c r="BC3"/>
  <c r="BC2"/>
  <c r="M12" i="4"/>
  <c r="N12"/>
  <c r="M11"/>
  <c r="N11"/>
  <c r="H12"/>
  <c r="I12"/>
  <c r="H11"/>
  <c r="I11"/>
  <c r="C22"/>
  <c r="D22"/>
  <c r="C21"/>
  <c r="D21"/>
  <c r="BB3" i="2"/>
  <c r="BB4"/>
  <c r="BB5"/>
  <c r="BB6"/>
  <c r="BB7"/>
  <c r="BB8"/>
  <c r="BB9"/>
  <c r="BB10"/>
  <c r="BB11"/>
  <c r="BB12"/>
  <c r="BB13"/>
  <c r="BB14"/>
  <c r="BB15"/>
  <c r="BB16"/>
  <c r="BB17"/>
  <c r="BB18"/>
  <c r="BB19"/>
  <c r="BB20"/>
  <c r="BB21"/>
  <c r="BB22"/>
  <c r="BB23"/>
  <c r="BB24"/>
  <c r="BB27"/>
  <c r="BB28"/>
  <c r="BB29"/>
  <c r="BB30"/>
  <c r="BB31"/>
  <c r="BB32"/>
  <c r="BB33"/>
  <c r="BB34"/>
  <c r="BB35"/>
  <c r="BB36"/>
  <c r="BB37"/>
  <c r="BB40"/>
  <c r="BB41"/>
  <c r="BB42"/>
  <c r="BB43"/>
  <c r="BB44"/>
  <c r="BB45"/>
  <c r="BB46"/>
  <c r="BB47"/>
  <c r="BB48"/>
  <c r="BB49"/>
  <c r="BB50"/>
  <c r="M10" i="4"/>
  <c r="M9"/>
  <c r="M8"/>
  <c r="M7"/>
  <c r="M6"/>
  <c r="M5"/>
  <c r="M4"/>
  <c r="M3"/>
  <c r="H10"/>
  <c r="H9"/>
  <c r="H8"/>
  <c r="H7"/>
  <c r="H6"/>
  <c r="H5"/>
  <c r="H4"/>
  <c r="H3"/>
  <c r="C20"/>
  <c r="C19"/>
  <c r="C18"/>
  <c r="C17"/>
  <c r="C16"/>
  <c r="C15"/>
  <c r="C14"/>
  <c r="C13"/>
  <c r="C12"/>
  <c r="C11"/>
  <c r="C10"/>
  <c r="C9"/>
  <c r="C8"/>
  <c r="C7"/>
  <c r="C6"/>
  <c r="C5"/>
  <c r="C4"/>
  <c r="C3"/>
  <c r="L12"/>
  <c r="L11"/>
  <c r="Q165" i="3"/>
  <c r="O165"/>
  <c r="M165"/>
  <c r="K165"/>
  <c r="I165"/>
  <c r="G165"/>
  <c r="E165"/>
  <c r="C165"/>
  <c r="C125"/>
  <c r="C128"/>
  <c r="C130"/>
  <c r="C131"/>
  <c r="C132"/>
  <c r="C134"/>
  <c r="C162"/>
  <c r="E125"/>
  <c r="E127"/>
  <c r="E128"/>
  <c r="E130"/>
  <c r="E131"/>
  <c r="E132"/>
  <c r="E134"/>
  <c r="G119"/>
  <c r="G125"/>
  <c r="G126"/>
  <c r="G128"/>
  <c r="G131"/>
  <c r="G132"/>
  <c r="G134"/>
  <c r="G135"/>
  <c r="I125"/>
  <c r="I128"/>
  <c r="I130"/>
  <c r="I131"/>
  <c r="I132"/>
  <c r="I134"/>
  <c r="K125"/>
  <c r="K126"/>
  <c r="K127"/>
  <c r="K128"/>
  <c r="K131"/>
  <c r="K132"/>
  <c r="K134"/>
  <c r="K161"/>
  <c r="M119"/>
  <c r="M120"/>
  <c r="M125"/>
  <c r="M126"/>
  <c r="M127"/>
  <c r="M128"/>
  <c r="M129"/>
  <c r="M131"/>
  <c r="M135"/>
  <c r="O119"/>
  <c r="O125"/>
  <c r="O126"/>
  <c r="O127"/>
  <c r="O128"/>
  <c r="O130"/>
  <c r="O131"/>
  <c r="O135"/>
  <c r="Q119"/>
  <c r="Q125"/>
  <c r="Q126"/>
  <c r="Q127"/>
  <c r="Q128"/>
  <c r="Q130"/>
  <c r="Q131"/>
  <c r="Q135"/>
  <c r="Q161"/>
  <c r="G12" i="4"/>
  <c r="G11"/>
  <c r="Q108" i="3"/>
  <c r="O108"/>
  <c r="M108"/>
  <c r="K108"/>
  <c r="I108"/>
  <c r="G108"/>
  <c r="E108"/>
  <c r="Q58"/>
  <c r="Q59"/>
  <c r="Q60"/>
  <c r="Q62"/>
  <c r="Q63"/>
  <c r="Q64"/>
  <c r="Q65"/>
  <c r="Q66"/>
  <c r="Q67"/>
  <c r="Q68"/>
  <c r="Q69"/>
  <c r="Q73"/>
  <c r="Q74"/>
  <c r="Q75"/>
  <c r="Q76"/>
  <c r="Q78"/>
  <c r="Q79"/>
  <c r="Q80"/>
  <c r="Q81"/>
  <c r="Q82"/>
  <c r="Q87"/>
  <c r="Q88"/>
  <c r="Q89"/>
  <c r="Q92"/>
  <c r="Q93"/>
  <c r="Q94"/>
  <c r="Q95"/>
  <c r="Q96"/>
  <c r="O58"/>
  <c r="O59"/>
  <c r="O60"/>
  <c r="O62"/>
  <c r="O63"/>
  <c r="O64"/>
  <c r="O65"/>
  <c r="O68"/>
  <c r="O69"/>
  <c r="O73"/>
  <c r="O74"/>
  <c r="O75"/>
  <c r="O76"/>
  <c r="O78"/>
  <c r="O79"/>
  <c r="O81"/>
  <c r="O82"/>
  <c r="O87"/>
  <c r="O88"/>
  <c r="O92"/>
  <c r="O96"/>
  <c r="M58"/>
  <c r="M59"/>
  <c r="M60"/>
  <c r="M62"/>
  <c r="M63"/>
  <c r="M64"/>
  <c r="M65"/>
  <c r="M69"/>
  <c r="M70"/>
  <c r="M71"/>
  <c r="M73"/>
  <c r="M74"/>
  <c r="M75"/>
  <c r="M76"/>
  <c r="M77"/>
  <c r="M78"/>
  <c r="M79"/>
  <c r="M82"/>
  <c r="M87"/>
  <c r="M88"/>
  <c r="M91"/>
  <c r="M92"/>
  <c r="M93"/>
  <c r="M94"/>
  <c r="M95"/>
  <c r="M97"/>
  <c r="M98"/>
  <c r="M101"/>
  <c r="M103"/>
  <c r="K58"/>
  <c r="K59"/>
  <c r="K60"/>
  <c r="K63"/>
  <c r="K64"/>
  <c r="K68"/>
  <c r="K69"/>
  <c r="K73"/>
  <c r="K74"/>
  <c r="K75"/>
  <c r="K76"/>
  <c r="K77"/>
  <c r="K87"/>
  <c r="K89"/>
  <c r="K95"/>
  <c r="K98"/>
  <c r="K100"/>
  <c r="K102"/>
  <c r="I58"/>
  <c r="I59"/>
  <c r="I63"/>
  <c r="I64"/>
  <c r="I65"/>
  <c r="I68"/>
  <c r="I69"/>
  <c r="I73"/>
  <c r="I74"/>
  <c r="I76"/>
  <c r="I77"/>
  <c r="I80"/>
  <c r="I82"/>
  <c r="I87"/>
  <c r="I89"/>
  <c r="G58"/>
  <c r="G59"/>
  <c r="G63"/>
  <c r="G65"/>
  <c r="G68"/>
  <c r="G69"/>
  <c r="G73"/>
  <c r="G74"/>
  <c r="G76"/>
  <c r="G77"/>
  <c r="G78"/>
  <c r="G80"/>
  <c r="G81"/>
  <c r="G89"/>
  <c r="G90"/>
  <c r="G92"/>
  <c r="G93"/>
  <c r="G94"/>
  <c r="G99"/>
  <c r="E58"/>
  <c r="E59"/>
  <c r="E60"/>
  <c r="E63"/>
  <c r="E64"/>
  <c r="E65"/>
  <c r="E66"/>
  <c r="E68"/>
  <c r="E69"/>
  <c r="E71"/>
  <c r="E73"/>
  <c r="E74"/>
  <c r="E75"/>
  <c r="E77"/>
  <c r="E80"/>
  <c r="E87"/>
  <c r="E89"/>
  <c r="E90"/>
  <c r="E94"/>
  <c r="C58"/>
  <c r="C59"/>
  <c r="C60"/>
  <c r="C62"/>
  <c r="C63"/>
  <c r="C64"/>
  <c r="C65"/>
  <c r="C66"/>
  <c r="C67"/>
  <c r="C68"/>
  <c r="C69"/>
  <c r="C71"/>
  <c r="C73"/>
  <c r="C74"/>
  <c r="C75"/>
  <c r="C76"/>
  <c r="C77"/>
  <c r="C78"/>
  <c r="C81"/>
  <c r="C82"/>
  <c r="C88"/>
  <c r="C89"/>
  <c r="C91"/>
  <c r="C94"/>
  <c r="C97"/>
  <c r="C101"/>
  <c r="Q57"/>
  <c r="O57"/>
  <c r="M57"/>
  <c r="K57"/>
  <c r="I57"/>
  <c r="G57"/>
  <c r="E57"/>
  <c r="C57"/>
  <c r="B22" i="4"/>
  <c r="B21"/>
  <c r="AK53" i="3"/>
  <c r="AI53"/>
  <c r="AG53"/>
  <c r="AE53"/>
  <c r="AC53"/>
  <c r="AA53"/>
  <c r="Y53"/>
  <c r="W53"/>
  <c r="U53"/>
  <c r="S53"/>
  <c r="Q53"/>
  <c r="O53"/>
  <c r="M53"/>
  <c r="K53"/>
  <c r="I53"/>
  <c r="G53"/>
  <c r="E53"/>
  <c r="G3"/>
  <c r="G4"/>
  <c r="G5"/>
  <c r="G6"/>
  <c r="G7"/>
  <c r="G9"/>
  <c r="G11"/>
  <c r="G12"/>
  <c r="G15"/>
  <c r="G18"/>
  <c r="G24"/>
  <c r="G26"/>
  <c r="G29"/>
  <c r="G30"/>
  <c r="I3"/>
  <c r="I4"/>
  <c r="I5"/>
  <c r="I6"/>
  <c r="I7"/>
  <c r="I8"/>
  <c r="I9"/>
  <c r="I10"/>
  <c r="I11"/>
  <c r="I15"/>
  <c r="I18"/>
  <c r="I21"/>
  <c r="I24"/>
  <c r="I26"/>
  <c r="I29"/>
  <c r="I30"/>
  <c r="K3"/>
  <c r="K4"/>
  <c r="K5"/>
  <c r="K6"/>
  <c r="K7"/>
  <c r="K9"/>
  <c r="K10"/>
  <c r="K11"/>
  <c r="K15"/>
  <c r="K18"/>
  <c r="K20"/>
  <c r="K21"/>
  <c r="K24"/>
  <c r="K25"/>
  <c r="K26"/>
  <c r="K29"/>
  <c r="M3"/>
  <c r="M4"/>
  <c r="M5"/>
  <c r="M6"/>
  <c r="M7"/>
  <c r="M9"/>
  <c r="M10"/>
  <c r="M11"/>
  <c r="M15"/>
  <c r="M18"/>
  <c r="M20"/>
  <c r="M24"/>
  <c r="M25"/>
  <c r="M27"/>
  <c r="M29"/>
  <c r="M30"/>
  <c r="O3"/>
  <c r="O4"/>
  <c r="O5"/>
  <c r="O6"/>
  <c r="O8"/>
  <c r="O9"/>
  <c r="O10"/>
  <c r="O11"/>
  <c r="O18"/>
  <c r="O24"/>
  <c r="O25"/>
  <c r="O29"/>
  <c r="O30"/>
  <c r="Q3"/>
  <c r="Q4"/>
  <c r="Q5"/>
  <c r="Q6"/>
  <c r="Q7"/>
  <c r="Q8"/>
  <c r="Q9"/>
  <c r="Q10"/>
  <c r="Q11"/>
  <c r="Q18"/>
  <c r="Q24"/>
  <c r="Q28"/>
  <c r="Q29"/>
  <c r="Q30"/>
  <c r="Q31"/>
  <c r="S8"/>
  <c r="S3"/>
  <c r="S4"/>
  <c r="S5"/>
  <c r="S6"/>
  <c r="S9"/>
  <c r="S10"/>
  <c r="S11"/>
  <c r="S12"/>
  <c r="S18"/>
  <c r="S24"/>
  <c r="S25"/>
  <c r="S28"/>
  <c r="S29"/>
  <c r="S30"/>
  <c r="S31"/>
  <c r="U3"/>
  <c r="U4"/>
  <c r="U5"/>
  <c r="U6"/>
  <c r="U8"/>
  <c r="U9"/>
  <c r="U10"/>
  <c r="U12"/>
  <c r="U51"/>
  <c r="U52"/>
  <c r="W52"/>
  <c r="W28"/>
  <c r="W30"/>
  <c r="W3"/>
  <c r="W4"/>
  <c r="W5"/>
  <c r="W6"/>
  <c r="W7"/>
  <c r="W8"/>
  <c r="W9"/>
  <c r="W10"/>
  <c r="W11"/>
  <c r="W18"/>
  <c r="Y3"/>
  <c r="Y4"/>
  <c r="Y5"/>
  <c r="Y6"/>
  <c r="Y7"/>
  <c r="Y8"/>
  <c r="Y9"/>
  <c r="Y11"/>
  <c r="Y18"/>
  <c r="Y30"/>
  <c r="Y33"/>
  <c r="AA3"/>
  <c r="AA4"/>
  <c r="AA5"/>
  <c r="AA6"/>
  <c r="AA7"/>
  <c r="AA8"/>
  <c r="AA12"/>
  <c r="AA25"/>
  <c r="AA26"/>
  <c r="AA30"/>
  <c r="AA33"/>
  <c r="AC3"/>
  <c r="AC4"/>
  <c r="AC5"/>
  <c r="AC6"/>
  <c r="AC7"/>
  <c r="AC9"/>
  <c r="AC26"/>
  <c r="AC30"/>
  <c r="AE3"/>
  <c r="AE4"/>
  <c r="AE5"/>
  <c r="AE6"/>
  <c r="AE7"/>
  <c r="AE8"/>
  <c r="AE9"/>
  <c r="AE10"/>
  <c r="AE11"/>
  <c r="AE26"/>
  <c r="AE30"/>
  <c r="AG30"/>
  <c r="AG3"/>
  <c r="AG4"/>
  <c r="AG5"/>
  <c r="AG6"/>
  <c r="AG7"/>
  <c r="AG10"/>
  <c r="AG12"/>
  <c r="AG20"/>
  <c r="AI3"/>
  <c r="AI4"/>
  <c r="AI5"/>
  <c r="AI6"/>
  <c r="AI7"/>
  <c r="AI9"/>
  <c r="AI10"/>
  <c r="AI20"/>
  <c r="AI25"/>
  <c r="AI26"/>
  <c r="AI30"/>
  <c r="AK3"/>
  <c r="AK4"/>
  <c r="AK5"/>
  <c r="AK6"/>
  <c r="AK7"/>
  <c r="AK9"/>
  <c r="AK10"/>
  <c r="AK18"/>
  <c r="AK20"/>
  <c r="AK30"/>
  <c r="AK2"/>
  <c r="AI2"/>
  <c r="AG2"/>
  <c r="AE2"/>
  <c r="AC2"/>
  <c r="AA2"/>
  <c r="Y2"/>
  <c r="W2"/>
  <c r="U2"/>
  <c r="S2"/>
  <c r="Q2"/>
  <c r="O2"/>
  <c r="M2"/>
  <c r="K2"/>
  <c r="I2"/>
  <c r="G2"/>
  <c r="E3"/>
  <c r="E4"/>
  <c r="E5"/>
  <c r="E6"/>
  <c r="E9"/>
  <c r="E11"/>
  <c r="E12"/>
  <c r="E15"/>
  <c r="E18"/>
  <c r="E26"/>
  <c r="E29"/>
  <c r="E2"/>
  <c r="C53"/>
  <c r="C3"/>
  <c r="C4"/>
  <c r="C5"/>
  <c r="C6"/>
  <c r="C7"/>
  <c r="C8"/>
  <c r="C9"/>
  <c r="C11"/>
  <c r="C12"/>
  <c r="C15"/>
  <c r="C18"/>
  <c r="C21"/>
  <c r="C24"/>
  <c r="C26"/>
  <c r="C27"/>
  <c r="C29"/>
  <c r="C30"/>
  <c r="C52"/>
  <c r="C2"/>
  <c r="C99" i="1"/>
  <c r="D99"/>
  <c r="E99"/>
  <c r="F99"/>
  <c r="G99"/>
  <c r="H99"/>
  <c r="I99"/>
  <c r="J99"/>
  <c r="K99"/>
  <c r="L99"/>
  <c r="M99"/>
  <c r="N99"/>
  <c r="O99"/>
  <c r="B99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B28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AG61"/>
  <c r="AH61"/>
  <c r="AI61"/>
  <c r="AJ61"/>
  <c r="AK61"/>
  <c r="AL61"/>
  <c r="AM61"/>
  <c r="AN61"/>
  <c r="AO61"/>
  <c r="AP61"/>
  <c r="C61"/>
  <c r="B61"/>
  <c r="C98"/>
  <c r="D98"/>
  <c r="E98"/>
  <c r="F98"/>
  <c r="G98"/>
  <c r="H98"/>
  <c r="I98"/>
  <c r="J98"/>
  <c r="K98"/>
  <c r="L98"/>
  <c r="M98"/>
  <c r="N98"/>
  <c r="O98"/>
  <c r="B98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AG60"/>
  <c r="AH60"/>
  <c r="AI60"/>
  <c r="AJ60"/>
  <c r="AK60"/>
  <c r="AL60"/>
  <c r="AM60"/>
  <c r="AN60"/>
  <c r="AO60"/>
  <c r="AP60"/>
  <c r="B60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B27"/>
</calcChain>
</file>

<file path=xl/sharedStrings.xml><?xml version="1.0" encoding="utf-8"?>
<sst xmlns="http://schemas.openxmlformats.org/spreadsheetml/2006/main" count="393" uniqueCount="103">
  <si>
    <t>day</t>
  </si>
  <si>
    <t>Morganella</t>
  </si>
  <si>
    <t>Providencia</t>
  </si>
  <si>
    <t>Proteus</t>
  </si>
  <si>
    <t>Alcaligenes</t>
  </si>
  <si>
    <t>Acinetobacter</t>
  </si>
  <si>
    <t>Serratia</t>
  </si>
  <si>
    <t>Enterococcus</t>
  </si>
  <si>
    <t>Pseudomonas</t>
  </si>
  <si>
    <t>Vagococcus</t>
  </si>
  <si>
    <t>Enterobacter</t>
  </si>
  <si>
    <t>Citrobacter</t>
  </si>
  <si>
    <t>Myroides</t>
  </si>
  <si>
    <t>Lactococcus</t>
  </si>
  <si>
    <t>Raoultella</t>
  </si>
  <si>
    <t>Bordetella</t>
  </si>
  <si>
    <t>Comamonas</t>
  </si>
  <si>
    <t>Candida lipolytica</t>
  </si>
  <si>
    <t>Achromobacter</t>
  </si>
  <si>
    <t>Stenotrophomonas</t>
  </si>
  <si>
    <t>Neisseria (Vitreoscilla)</t>
  </si>
  <si>
    <t>Klebsiella</t>
  </si>
  <si>
    <t>Lysinibacillus</t>
  </si>
  <si>
    <t xml:space="preserve">Leucobacter </t>
  </si>
  <si>
    <t>Paenochrobactrum</t>
  </si>
  <si>
    <t xml:space="preserve">Koukoulia </t>
  </si>
  <si>
    <t>Pseudochrobactrum</t>
  </si>
  <si>
    <t>day1</t>
  </si>
  <si>
    <t>day2</t>
  </si>
  <si>
    <t>day3</t>
  </si>
  <si>
    <t>day4</t>
  </si>
  <si>
    <t>day5</t>
  </si>
  <si>
    <t>day6</t>
  </si>
  <si>
    <t>day7</t>
  </si>
  <si>
    <t>day8</t>
  </si>
  <si>
    <t>day9</t>
  </si>
  <si>
    <t>day10</t>
  </si>
  <si>
    <t>day12</t>
  </si>
  <si>
    <t>day14</t>
  </si>
  <si>
    <t>day16</t>
  </si>
  <si>
    <t>day18</t>
  </si>
  <si>
    <t>day20</t>
  </si>
  <si>
    <t>day22</t>
  </si>
  <si>
    <t>day24</t>
  </si>
  <si>
    <t>day25</t>
  </si>
  <si>
    <t>day26</t>
  </si>
  <si>
    <t>day27</t>
  </si>
  <si>
    <t>day28</t>
  </si>
  <si>
    <t>day29</t>
  </si>
  <si>
    <t>day30</t>
  </si>
  <si>
    <t>Wt(Full care)</t>
  </si>
  <si>
    <t>PPC</t>
  </si>
  <si>
    <t>Day</t>
  </si>
  <si>
    <t>Arthrobacter</t>
  </si>
  <si>
    <t>Nesseria</t>
  </si>
  <si>
    <t>Clostridium</t>
  </si>
  <si>
    <t>Alcaligens</t>
  </si>
  <si>
    <t>Escherichia coli</t>
  </si>
  <si>
    <t>Staphylococcus</t>
  </si>
  <si>
    <t>Lactobacillus</t>
  </si>
  <si>
    <t>Paenibacillus</t>
  </si>
  <si>
    <t>Burkholderia</t>
  </si>
  <si>
    <t>Chryseobacterium</t>
  </si>
  <si>
    <t>Brevundimonas</t>
  </si>
  <si>
    <t>Candida</t>
  </si>
  <si>
    <t>Empedobacter</t>
  </si>
  <si>
    <t>Bacillus</t>
  </si>
  <si>
    <t>Sphingobacterium</t>
  </si>
  <si>
    <t>Hafnia</t>
  </si>
  <si>
    <t>Agromyces</t>
  </si>
  <si>
    <t>Wohlfahrtiimonas</t>
  </si>
  <si>
    <t>Pandorea</t>
  </si>
  <si>
    <t>Micrococcus</t>
  </si>
  <si>
    <t>Delftia</t>
  </si>
  <si>
    <t>Methylobacterium</t>
  </si>
  <si>
    <t>Budivicia</t>
  </si>
  <si>
    <t>Aeromonas</t>
  </si>
  <si>
    <t>Aromatoleum</t>
  </si>
  <si>
    <t>AVG</t>
  </si>
  <si>
    <t>NC</t>
  </si>
  <si>
    <t>Sinomonas</t>
  </si>
  <si>
    <t>candida</t>
  </si>
  <si>
    <t>Pantoea</t>
  </si>
  <si>
    <t>Ochrobactrum</t>
  </si>
  <si>
    <t>Treatments</t>
  </si>
  <si>
    <t>Frequency</t>
  </si>
  <si>
    <t>V1:</t>
  </si>
  <si>
    <t>FC</t>
    <phoneticPr fontId="3" type="noConversion"/>
  </si>
  <si>
    <t>day1</t>
    <phoneticPr fontId="3" type="noConversion"/>
  </si>
  <si>
    <t>SW Diverisity FC</t>
    <phoneticPr fontId="3" type="noConversion"/>
  </si>
  <si>
    <t>mean</t>
    <phoneticPr fontId="3" type="noConversion"/>
  </si>
  <si>
    <t>std</t>
    <phoneticPr fontId="3" type="noConversion"/>
  </si>
  <si>
    <t>SW Diverisity PPC</t>
    <phoneticPr fontId="3" type="noConversion"/>
  </si>
  <si>
    <t>mean</t>
    <phoneticPr fontId="3" type="noConversion"/>
  </si>
  <si>
    <t>SW Diverisity NC</t>
    <phoneticPr fontId="3" type="noConversion"/>
  </si>
  <si>
    <t>species evenness</t>
    <phoneticPr fontId="3" type="noConversion"/>
  </si>
  <si>
    <t xml:space="preserve"> Diversity FC</t>
    <phoneticPr fontId="3" type="noConversion"/>
  </si>
  <si>
    <t>SW</t>
  </si>
  <si>
    <t>Diverisity PPC</t>
    <phoneticPr fontId="3" type="noConversion"/>
  </si>
  <si>
    <t>Diverisity NC</t>
    <phoneticPr fontId="3" type="noConversion"/>
  </si>
  <si>
    <t>richness</t>
    <phoneticPr fontId="3" type="noConversion"/>
  </si>
  <si>
    <t>Neisseria</t>
  </si>
  <si>
    <t>sum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</si>
</sst>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2"/>
      <color rgb="FFFF0000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sz val="12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2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Fill="1"/>
    <xf numFmtId="0" fontId="6" fillId="0" borderId="0" xfId="0" applyFont="1"/>
    <xf numFmtId="0" fontId="5" fillId="0" borderId="0" xfId="0" applyFont="1" applyAlignment="1">
      <alignment horizontal="right"/>
    </xf>
    <xf numFmtId="0" fontId="5" fillId="2" borderId="0" xfId="0" applyFont="1" applyFill="1"/>
    <xf numFmtId="0" fontId="7" fillId="0" borderId="0" xfId="0" applyFont="1"/>
    <xf numFmtId="0" fontId="5" fillId="0" borderId="0" xfId="0" applyFont="1" applyFill="1" applyAlignment="1">
      <alignment horizontal="left"/>
    </xf>
  </cellXfs>
  <cellStyles count="323">
    <cellStyle name="已访问的超链接" xfId="2" builtinId="9" hidden="1"/>
    <cellStyle name="已访问的超链接" xfId="4" builtinId="9" hidden="1"/>
    <cellStyle name="已访问的超链接" xfId="6" builtinId="9" hidden="1"/>
    <cellStyle name="已访问的超链接" xfId="8" builtinId="9" hidden="1"/>
    <cellStyle name="已访问的超链接" xfId="10" builtinId="9" hidden="1"/>
    <cellStyle name="已访问的超链接" xfId="12" builtinId="9" hidden="1"/>
    <cellStyle name="已访问的超链接" xfId="14" builtinId="9" hidden="1"/>
    <cellStyle name="已访问的超链接" xfId="16" builtinId="9" hidden="1"/>
    <cellStyle name="已访问的超链接" xfId="18" builtinId="9" hidden="1"/>
    <cellStyle name="已访问的超链接" xfId="20" builtinId="9" hidden="1"/>
    <cellStyle name="已访问的超链接" xfId="22" builtinId="9" hidden="1"/>
    <cellStyle name="已访问的超链接" xfId="24" builtinId="9" hidden="1"/>
    <cellStyle name="已访问的超链接" xfId="26" builtinId="9" hidden="1"/>
    <cellStyle name="已访问的超链接" xfId="28" builtinId="9" hidden="1"/>
    <cellStyle name="已访问的超链接" xfId="30" builtinId="9" hidden="1"/>
    <cellStyle name="已访问的超链接" xfId="32" builtinId="9" hidden="1"/>
    <cellStyle name="已访问的超链接" xfId="34" builtinId="9" hidden="1"/>
    <cellStyle name="已访问的超链接" xfId="36" builtinId="9" hidden="1"/>
    <cellStyle name="已访问的超链接" xfId="38" builtinId="9" hidden="1"/>
    <cellStyle name="已访问的超链接" xfId="40" builtinId="9" hidden="1"/>
    <cellStyle name="已访问的超链接" xfId="42" builtinId="9" hidden="1"/>
    <cellStyle name="已访问的超链接" xfId="44" builtinId="9" hidden="1"/>
    <cellStyle name="已访问的超链接" xfId="46" builtinId="9" hidden="1"/>
    <cellStyle name="已访问的超链接" xfId="48" builtinId="9" hidden="1"/>
    <cellStyle name="已访问的超链接" xfId="50" builtinId="9" hidden="1"/>
    <cellStyle name="已访问的超链接" xfId="52" builtinId="9" hidden="1"/>
    <cellStyle name="已访问的超链接" xfId="54" builtinId="9" hidden="1"/>
    <cellStyle name="已访问的超链接" xfId="56" builtinId="9" hidden="1"/>
    <cellStyle name="已访问的超链接" xfId="58" builtinId="9" hidden="1"/>
    <cellStyle name="已访问的超链接" xfId="60" builtinId="9" hidden="1"/>
    <cellStyle name="已访问的超链接" xfId="62" builtinId="9" hidden="1"/>
    <cellStyle name="已访问的超链接" xfId="64" builtinId="9" hidden="1"/>
    <cellStyle name="已访问的超链接" xfId="66" builtinId="9" hidden="1"/>
    <cellStyle name="已访问的超链接" xfId="68" builtinId="9" hidden="1"/>
    <cellStyle name="已访问的超链接" xfId="70" builtinId="9" hidden="1"/>
    <cellStyle name="已访问的超链接" xfId="72" builtinId="9" hidden="1"/>
    <cellStyle name="已访问的超链接" xfId="74" builtinId="9" hidden="1"/>
    <cellStyle name="已访问的超链接" xfId="76" builtinId="9" hidden="1"/>
    <cellStyle name="已访问的超链接" xfId="78" builtinId="9" hidden="1"/>
    <cellStyle name="已访问的超链接" xfId="80" builtinId="9" hidden="1"/>
    <cellStyle name="已访问的超链接" xfId="82" builtinId="9" hidden="1"/>
    <cellStyle name="已访问的超链接" xfId="84" builtinId="9" hidden="1"/>
    <cellStyle name="已访问的超链接" xfId="86" builtinId="9" hidden="1"/>
    <cellStyle name="已访问的超链接" xfId="88" builtinId="9" hidden="1"/>
    <cellStyle name="已访问的超链接" xfId="90" builtinId="9" hidden="1"/>
    <cellStyle name="已访问的超链接" xfId="92" builtinId="9" hidden="1"/>
    <cellStyle name="已访问的超链接" xfId="94" builtinId="9" hidden="1"/>
    <cellStyle name="已访问的超链接" xfId="96" builtinId="9" hidden="1"/>
    <cellStyle name="已访问的超链接" xfId="98" builtinId="9" hidden="1"/>
    <cellStyle name="已访问的超链接" xfId="100" builtinId="9" hidden="1"/>
    <cellStyle name="已访问的超链接" xfId="102" builtinId="9" hidden="1"/>
    <cellStyle name="已访问的超链接" xfId="104" builtinId="9" hidden="1"/>
    <cellStyle name="已访问的超链接" xfId="106" builtinId="9" hidden="1"/>
    <cellStyle name="已访问的超链接" xfId="108" builtinId="9" hidden="1"/>
    <cellStyle name="已访问的超链接" xfId="110" builtinId="9" hidden="1"/>
    <cellStyle name="已访问的超链接" xfId="112" builtinId="9" hidden="1"/>
    <cellStyle name="已访问的超链接" xfId="114" builtinId="9" hidden="1"/>
    <cellStyle name="已访问的超链接" xfId="116" builtinId="9" hidden="1"/>
    <cellStyle name="已访问的超链接" xfId="118" builtinId="9" hidden="1"/>
    <cellStyle name="已访问的超链接" xfId="120" builtinId="9" hidden="1"/>
    <cellStyle name="已访问的超链接" xfId="122" builtinId="9" hidden="1"/>
    <cellStyle name="已访问的超链接" xfId="124" builtinId="9" hidden="1"/>
    <cellStyle name="已访问的超链接" xfId="126" builtinId="9" hidden="1"/>
    <cellStyle name="已访问的超链接" xfId="128" builtinId="9" hidden="1"/>
    <cellStyle name="已访问的超链接" xfId="130" builtinId="9" hidden="1"/>
    <cellStyle name="已访问的超链接" xfId="132" builtinId="9" hidden="1"/>
    <cellStyle name="已访问的超链接" xfId="134" builtinId="9" hidden="1"/>
    <cellStyle name="已访问的超链接" xfId="136" builtinId="9" hidden="1"/>
    <cellStyle name="已访问的超链接" xfId="138" builtinId="9" hidden="1"/>
    <cellStyle name="已访问的超链接" xfId="140" builtinId="9" hidden="1"/>
    <cellStyle name="已访问的超链接" xfId="142" builtinId="9" hidden="1"/>
    <cellStyle name="已访问的超链接" xfId="144" builtinId="9" hidden="1"/>
    <cellStyle name="已访问的超链接" xfId="146" builtinId="9" hidden="1"/>
    <cellStyle name="已访问的超链接" xfId="148" builtinId="9" hidden="1"/>
    <cellStyle name="已访问的超链接" xfId="150" builtinId="9" hidden="1"/>
    <cellStyle name="已访问的超链接" xfId="152" builtinId="9" hidden="1"/>
    <cellStyle name="已访问的超链接" xfId="154" builtinId="9" hidden="1"/>
    <cellStyle name="已访问的超链接" xfId="156" builtinId="9" hidden="1"/>
    <cellStyle name="已访问的超链接" xfId="158" builtinId="9" hidden="1"/>
    <cellStyle name="已访问的超链接" xfId="160" builtinId="9" hidden="1"/>
    <cellStyle name="已访问的超链接" xfId="162" builtinId="9" hidden="1"/>
    <cellStyle name="已访问的超链接" xfId="164" builtinId="9" hidden="1"/>
    <cellStyle name="已访问的超链接" xfId="166" builtinId="9" hidden="1"/>
    <cellStyle name="已访问的超链接" xfId="168" builtinId="9" hidden="1"/>
    <cellStyle name="已访问的超链接" xfId="170" builtinId="9" hidden="1"/>
    <cellStyle name="已访问的超链接" xfId="172" builtinId="9" hidden="1"/>
    <cellStyle name="已访问的超链接" xfId="174" builtinId="9" hidden="1"/>
    <cellStyle name="已访问的超链接" xfId="176" builtinId="9" hidden="1"/>
    <cellStyle name="已访问的超链接" xfId="178" builtinId="9" hidden="1"/>
    <cellStyle name="已访问的超链接" xfId="180" builtinId="9" hidden="1"/>
    <cellStyle name="已访问的超链接" xfId="182" builtinId="9" hidden="1"/>
    <cellStyle name="已访问的超链接" xfId="184" builtinId="9" hidden="1"/>
    <cellStyle name="已访问的超链接" xfId="186" builtinId="9" hidden="1"/>
    <cellStyle name="已访问的超链接" xfId="188" builtinId="9" hidden="1"/>
    <cellStyle name="已访问的超链接" xfId="190" builtinId="9" hidden="1"/>
    <cellStyle name="已访问的超链接" xfId="192" builtinId="9" hidden="1"/>
    <cellStyle name="已访问的超链接" xfId="194" builtinId="9" hidden="1"/>
    <cellStyle name="已访问的超链接" xfId="196" builtinId="9" hidden="1"/>
    <cellStyle name="已访问的超链接" xfId="198" builtinId="9" hidden="1"/>
    <cellStyle name="已访问的超链接" xfId="200" builtinId="9" hidden="1"/>
    <cellStyle name="已访问的超链接" xfId="202" builtinId="9" hidden="1"/>
    <cellStyle name="已访问的超链接" xfId="204" builtinId="9" hidden="1"/>
    <cellStyle name="已访问的超链接" xfId="206" builtinId="9" hidden="1"/>
    <cellStyle name="已访问的超链接" xfId="208" builtinId="9" hidden="1"/>
    <cellStyle name="已访问的超链接" xfId="210" builtinId="9" hidden="1"/>
    <cellStyle name="已访问的超链接" xfId="212" builtinId="9" hidden="1"/>
    <cellStyle name="已访问的超链接" xfId="214" builtinId="9" hidden="1"/>
    <cellStyle name="已访问的超链接" xfId="216" builtinId="9" hidden="1"/>
    <cellStyle name="已访问的超链接" xfId="218" builtinId="9" hidden="1"/>
    <cellStyle name="已访问的超链接" xfId="220" builtinId="9" hidden="1"/>
    <cellStyle name="已访问的超链接" xfId="222" builtinId="9" hidden="1"/>
    <cellStyle name="已访问的超链接" xfId="224" builtinId="9" hidden="1"/>
    <cellStyle name="已访问的超链接" xfId="226" builtinId="9" hidden="1"/>
    <cellStyle name="已访问的超链接" xfId="228" builtinId="9" hidden="1"/>
    <cellStyle name="已访问的超链接" xfId="230" builtinId="9" hidden="1"/>
    <cellStyle name="已访问的超链接" xfId="232" builtinId="9" hidden="1"/>
    <cellStyle name="已访问的超链接" xfId="234" builtinId="9" hidden="1"/>
    <cellStyle name="已访问的超链接" xfId="236" builtinId="9" hidden="1"/>
    <cellStyle name="已访问的超链接" xfId="238" builtinId="9" hidden="1"/>
    <cellStyle name="已访问的超链接" xfId="240" builtinId="9" hidden="1"/>
    <cellStyle name="已访问的超链接" xfId="242" builtinId="9" hidden="1"/>
    <cellStyle name="已访问的超链接" xfId="244" builtinId="9" hidden="1"/>
    <cellStyle name="已访问的超链接" xfId="246" builtinId="9" hidden="1"/>
    <cellStyle name="已访问的超链接" xfId="248" builtinId="9" hidden="1"/>
    <cellStyle name="已访问的超链接" xfId="250" builtinId="9" hidden="1"/>
    <cellStyle name="已访问的超链接" xfId="252" builtinId="9" hidden="1"/>
    <cellStyle name="已访问的超链接" xfId="254" builtinId="9" hidden="1"/>
    <cellStyle name="已访问的超链接" xfId="256" builtinId="9" hidden="1"/>
    <cellStyle name="已访问的超链接" xfId="258" builtinId="9" hidden="1"/>
    <cellStyle name="已访问的超链接" xfId="260" builtinId="9" hidden="1"/>
    <cellStyle name="已访问的超链接" xfId="262" builtinId="9" hidden="1"/>
    <cellStyle name="已访问的超链接" xfId="264" builtinId="9" hidden="1"/>
    <cellStyle name="已访问的超链接" xfId="266" builtinId="9" hidden="1"/>
    <cellStyle name="已访问的超链接" xfId="268" builtinId="9" hidden="1"/>
    <cellStyle name="已访问的超链接" xfId="270" builtinId="9" hidden="1"/>
    <cellStyle name="已访问的超链接" xfId="272" builtinId="9" hidden="1"/>
    <cellStyle name="已访问的超链接" xfId="274" builtinId="9" hidden="1"/>
    <cellStyle name="已访问的超链接" xfId="276" builtinId="9" hidden="1"/>
    <cellStyle name="已访问的超链接" xfId="278" builtinId="9" hidden="1"/>
    <cellStyle name="已访问的超链接" xfId="280" builtinId="9" hidden="1"/>
    <cellStyle name="已访问的超链接" xfId="282" builtinId="9" hidden="1"/>
    <cellStyle name="已访问的超链接" xfId="284" builtinId="9" hidden="1"/>
    <cellStyle name="已访问的超链接" xfId="286" builtinId="9" hidden="1"/>
    <cellStyle name="已访问的超链接" xfId="288" builtinId="9" hidden="1"/>
    <cellStyle name="已访问的超链接" xfId="290" builtinId="9" hidden="1"/>
    <cellStyle name="已访问的超链接" xfId="292" builtinId="9" hidden="1"/>
    <cellStyle name="已访问的超链接" xfId="294" builtinId="9" hidden="1"/>
    <cellStyle name="已访问的超链接" xfId="296" builtinId="9" hidden="1"/>
    <cellStyle name="已访问的超链接" xfId="298" builtinId="9" hidden="1"/>
    <cellStyle name="已访问的超链接" xfId="300" builtinId="9" hidden="1"/>
    <cellStyle name="已访问的超链接" xfId="302" builtinId="9" hidden="1"/>
    <cellStyle name="已访问的超链接" xfId="304" builtinId="9" hidden="1"/>
    <cellStyle name="已访问的超链接" xfId="306" builtinId="9" hidden="1"/>
    <cellStyle name="已访问的超链接" xfId="308" builtinId="9" hidden="1"/>
    <cellStyle name="已访问的超链接" xfId="310" builtinId="9" hidden="1"/>
    <cellStyle name="已访问的超链接" xfId="312" builtinId="9" hidden="1"/>
    <cellStyle name="已访问的超链接" xfId="314" builtinId="9" hidden="1"/>
    <cellStyle name="已访问的超链接" xfId="316" builtinId="9" hidden="1"/>
    <cellStyle name="已访问的超链接" xfId="318" builtinId="9" hidden="1"/>
    <cellStyle name="已访问的超链接" xfId="320" builtinId="9" hidden="1"/>
    <cellStyle name="已访问的超链接" xfId="322" builtinId="9" hidden="1"/>
    <cellStyle name="常规" xfId="0" builtinId="0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超链接" xfId="43" builtinId="8" hidden="1"/>
    <cellStyle name="超链接" xfId="45" builtinId="8" hidden="1"/>
    <cellStyle name="超链接" xfId="47" builtinId="8" hidden="1"/>
    <cellStyle name="超链接" xfId="49" builtinId="8" hidden="1"/>
    <cellStyle name="超链接" xfId="51" builtinId="8" hidden="1"/>
    <cellStyle name="超链接" xfId="53" builtinId="8" hidden="1"/>
    <cellStyle name="超链接" xfId="55" builtinId="8" hidden="1"/>
    <cellStyle name="超链接" xfId="57" builtinId="8" hidden="1"/>
    <cellStyle name="超链接" xfId="59" builtinId="8" hidden="1"/>
    <cellStyle name="超链接" xfId="61" builtinId="8" hidden="1"/>
    <cellStyle name="超链接" xfId="63" builtinId="8" hidden="1"/>
    <cellStyle name="超链接" xfId="65" builtinId="8" hidden="1"/>
    <cellStyle name="超链接" xfId="67" builtinId="8" hidden="1"/>
    <cellStyle name="超链接" xfId="69" builtinId="8" hidden="1"/>
    <cellStyle name="超链接" xfId="71" builtinId="8" hidden="1"/>
    <cellStyle name="超链接" xfId="73" builtinId="8" hidden="1"/>
    <cellStyle name="超链接" xfId="75" builtinId="8" hidden="1"/>
    <cellStyle name="超链接" xfId="77" builtinId="8" hidden="1"/>
    <cellStyle name="超链接" xfId="79" builtinId="8" hidden="1"/>
    <cellStyle name="超链接" xfId="81" builtinId="8" hidden="1"/>
    <cellStyle name="超链接" xfId="83" builtinId="8" hidden="1"/>
    <cellStyle name="超链接" xfId="85" builtinId="8" hidden="1"/>
    <cellStyle name="超链接" xfId="87" builtinId="8" hidden="1"/>
    <cellStyle name="超链接" xfId="89" builtinId="8" hidden="1"/>
    <cellStyle name="超链接" xfId="91" builtinId="8" hidden="1"/>
    <cellStyle name="超链接" xfId="93" builtinId="8" hidden="1"/>
    <cellStyle name="超链接" xfId="95" builtinId="8" hidden="1"/>
    <cellStyle name="超链接" xfId="97" builtinId="8" hidden="1"/>
    <cellStyle name="超链接" xfId="99" builtinId="8" hidden="1"/>
    <cellStyle name="超链接" xfId="101" builtinId="8" hidden="1"/>
    <cellStyle name="超链接" xfId="103" builtinId="8" hidden="1"/>
    <cellStyle name="超链接" xfId="105" builtinId="8" hidden="1"/>
    <cellStyle name="超链接" xfId="107" builtinId="8" hidden="1"/>
    <cellStyle name="超链接" xfId="109" builtinId="8" hidden="1"/>
    <cellStyle name="超链接" xfId="111" builtinId="8" hidden="1"/>
    <cellStyle name="超链接" xfId="113" builtinId="8" hidden="1"/>
    <cellStyle name="超链接" xfId="115" builtinId="8" hidden="1"/>
    <cellStyle name="超链接" xfId="117" builtinId="8" hidden="1"/>
    <cellStyle name="超链接" xfId="119" builtinId="8" hidden="1"/>
    <cellStyle name="超链接" xfId="121" builtinId="8" hidden="1"/>
    <cellStyle name="超链接" xfId="123" builtinId="8" hidden="1"/>
    <cellStyle name="超链接" xfId="125" builtinId="8" hidden="1"/>
    <cellStyle name="超链接" xfId="127" builtinId="8" hidden="1"/>
    <cellStyle name="超链接" xfId="129" builtinId="8" hidden="1"/>
    <cellStyle name="超链接" xfId="131" builtinId="8" hidden="1"/>
    <cellStyle name="超链接" xfId="133" builtinId="8" hidden="1"/>
    <cellStyle name="超链接" xfId="135" builtinId="8" hidden="1"/>
    <cellStyle name="超链接" xfId="137" builtinId="8" hidden="1"/>
    <cellStyle name="超链接" xfId="139" builtinId="8" hidden="1"/>
    <cellStyle name="超链接" xfId="141" builtinId="8" hidden="1"/>
    <cellStyle name="超链接" xfId="143" builtinId="8" hidden="1"/>
    <cellStyle name="超链接" xfId="145" builtinId="8" hidden="1"/>
    <cellStyle name="超链接" xfId="147" builtinId="8" hidden="1"/>
    <cellStyle name="超链接" xfId="149" builtinId="8" hidden="1"/>
    <cellStyle name="超链接" xfId="151" builtinId="8" hidden="1"/>
    <cellStyle name="超链接" xfId="153" builtinId="8" hidden="1"/>
    <cellStyle name="超链接" xfId="155" builtinId="8" hidden="1"/>
    <cellStyle name="超链接" xfId="157" builtinId="8" hidden="1"/>
    <cellStyle name="超链接" xfId="159" builtinId="8" hidden="1"/>
    <cellStyle name="超链接" xfId="161" builtinId="8" hidden="1"/>
    <cellStyle name="超链接" xfId="163" builtinId="8" hidden="1"/>
    <cellStyle name="超链接" xfId="165" builtinId="8" hidden="1"/>
    <cellStyle name="超链接" xfId="167" builtinId="8" hidden="1"/>
    <cellStyle name="超链接" xfId="169" builtinId="8" hidden="1"/>
    <cellStyle name="超链接" xfId="171" builtinId="8" hidden="1"/>
    <cellStyle name="超链接" xfId="173" builtinId="8" hidden="1"/>
    <cellStyle name="超链接" xfId="175" builtinId="8" hidden="1"/>
    <cellStyle name="超链接" xfId="177" builtinId="8" hidden="1"/>
    <cellStyle name="超链接" xfId="179" builtinId="8" hidden="1"/>
    <cellStyle name="超链接" xfId="181" builtinId="8" hidden="1"/>
    <cellStyle name="超链接" xfId="183" builtinId="8" hidden="1"/>
    <cellStyle name="超链接" xfId="185" builtinId="8" hidden="1"/>
    <cellStyle name="超链接" xfId="187" builtinId="8" hidden="1"/>
    <cellStyle name="超链接" xfId="189" builtinId="8" hidden="1"/>
    <cellStyle name="超链接" xfId="191" builtinId="8" hidden="1"/>
    <cellStyle name="超链接" xfId="193" builtinId="8" hidden="1"/>
    <cellStyle name="超链接" xfId="195" builtinId="8" hidden="1"/>
    <cellStyle name="超链接" xfId="197" builtinId="8" hidden="1"/>
    <cellStyle name="超链接" xfId="199" builtinId="8" hidden="1"/>
    <cellStyle name="超链接" xfId="201" builtinId="8" hidden="1"/>
    <cellStyle name="超链接" xfId="203" builtinId="8" hidden="1"/>
    <cellStyle name="超链接" xfId="205" builtinId="8" hidden="1"/>
    <cellStyle name="超链接" xfId="207" builtinId="8" hidden="1"/>
    <cellStyle name="超链接" xfId="209" builtinId="8" hidden="1"/>
    <cellStyle name="超链接" xfId="211" builtinId="8" hidden="1"/>
    <cellStyle name="超链接" xfId="213" builtinId="8" hidden="1"/>
    <cellStyle name="超链接" xfId="215" builtinId="8" hidden="1"/>
    <cellStyle name="超链接" xfId="217" builtinId="8" hidden="1"/>
    <cellStyle name="超链接" xfId="219" builtinId="8" hidden="1"/>
    <cellStyle name="超链接" xfId="221" builtinId="8" hidden="1"/>
    <cellStyle name="超链接" xfId="223" builtinId="8" hidden="1"/>
    <cellStyle name="超链接" xfId="225" builtinId="8" hidden="1"/>
    <cellStyle name="超链接" xfId="227" builtinId="8" hidden="1"/>
    <cellStyle name="超链接" xfId="229" builtinId="8" hidden="1"/>
    <cellStyle name="超链接" xfId="231" builtinId="8" hidden="1"/>
    <cellStyle name="超链接" xfId="233" builtinId="8" hidden="1"/>
    <cellStyle name="超链接" xfId="235" builtinId="8" hidden="1"/>
    <cellStyle name="超链接" xfId="237" builtinId="8" hidden="1"/>
    <cellStyle name="超链接" xfId="239" builtinId="8" hidden="1"/>
    <cellStyle name="超链接" xfId="241" builtinId="8" hidden="1"/>
    <cellStyle name="超链接" xfId="243" builtinId="8" hidden="1"/>
    <cellStyle name="超链接" xfId="245" builtinId="8" hidden="1"/>
    <cellStyle name="超链接" xfId="247" builtinId="8" hidden="1"/>
    <cellStyle name="超链接" xfId="249" builtinId="8" hidden="1"/>
    <cellStyle name="超链接" xfId="251" builtinId="8" hidden="1"/>
    <cellStyle name="超链接" xfId="253" builtinId="8" hidden="1"/>
    <cellStyle name="超链接" xfId="255" builtinId="8" hidden="1"/>
    <cellStyle name="超链接" xfId="257" builtinId="8" hidden="1"/>
    <cellStyle name="超链接" xfId="259" builtinId="8" hidden="1"/>
    <cellStyle name="超链接" xfId="261" builtinId="8" hidden="1"/>
    <cellStyle name="超链接" xfId="263" builtinId="8" hidden="1"/>
    <cellStyle name="超链接" xfId="265" builtinId="8" hidden="1"/>
    <cellStyle name="超链接" xfId="267" builtinId="8" hidden="1"/>
    <cellStyle name="超链接" xfId="269" builtinId="8" hidden="1"/>
    <cellStyle name="超链接" xfId="271" builtinId="8" hidden="1"/>
    <cellStyle name="超链接" xfId="273" builtinId="8" hidden="1"/>
    <cellStyle name="超链接" xfId="275" builtinId="8" hidden="1"/>
    <cellStyle name="超链接" xfId="277" builtinId="8" hidden="1"/>
    <cellStyle name="超链接" xfId="279" builtinId="8" hidden="1"/>
    <cellStyle name="超链接" xfId="281" builtinId="8" hidden="1"/>
    <cellStyle name="超链接" xfId="283" builtinId="8" hidden="1"/>
    <cellStyle name="超链接" xfId="285" builtinId="8" hidden="1"/>
    <cellStyle name="超链接" xfId="287" builtinId="8" hidden="1"/>
    <cellStyle name="超链接" xfId="289" builtinId="8" hidden="1"/>
    <cellStyle name="超链接" xfId="291" builtinId="8" hidden="1"/>
    <cellStyle name="超链接" xfId="293" builtinId="8" hidden="1"/>
    <cellStyle name="超链接" xfId="295" builtinId="8" hidden="1"/>
    <cellStyle name="超链接" xfId="297" builtinId="8" hidden="1"/>
    <cellStyle name="超链接" xfId="299" builtinId="8" hidden="1"/>
    <cellStyle name="超链接" xfId="301" builtinId="8" hidden="1"/>
    <cellStyle name="超链接" xfId="303" builtinId="8" hidden="1"/>
    <cellStyle name="超链接" xfId="305" builtinId="8" hidden="1"/>
    <cellStyle name="超链接" xfId="307" builtinId="8" hidden="1"/>
    <cellStyle name="超链接" xfId="309" builtinId="8" hidden="1"/>
    <cellStyle name="超链接" xfId="311" builtinId="8" hidden="1"/>
    <cellStyle name="超链接" xfId="313" builtinId="8" hidden="1"/>
    <cellStyle name="超链接" xfId="315" builtinId="8" hidden="1"/>
    <cellStyle name="超链接" xfId="317" builtinId="8" hidden="1"/>
    <cellStyle name="超链接" xfId="319" builtinId="8" hidden="1"/>
    <cellStyle name="超链接" xfId="321" builtinId="8" hidden="1"/>
  </cellStyles>
  <dxfs count="0"/>
  <tableStyles count="0" defaultTableStyle="TableStyleMedium9" defaultPivotStyle="PivotStyleMedium4"/>
  <colors>
    <mruColors>
      <color rgb="FFD7CE63"/>
      <color rgb="FFFF7F66"/>
      <color rgb="FFFFFF99"/>
      <color rgb="FFFF6C5C"/>
      <color rgb="FFE65C70"/>
      <color rgb="FFE677C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style val="18"/>
  <c:chart>
    <c:plotArea>
      <c:layout/>
      <c:barChart>
        <c:barDir val="col"/>
        <c:grouping val="clustered"/>
        <c:ser>
          <c:idx val="0"/>
          <c:order val="0"/>
          <c:cat>
            <c:strRef>
              <c:f>'Raw data diversity'!$B$3:$AA$3</c:f>
              <c:strCache>
                <c:ptCount val="25"/>
                <c:pt idx="0">
                  <c:v>Morganella</c:v>
                </c:pt>
                <c:pt idx="1">
                  <c:v>Providencia</c:v>
                </c:pt>
                <c:pt idx="2">
                  <c:v>Proteus</c:v>
                </c:pt>
                <c:pt idx="3">
                  <c:v>Alcaligenes</c:v>
                </c:pt>
                <c:pt idx="4">
                  <c:v>Acinetobacter</c:v>
                </c:pt>
                <c:pt idx="5">
                  <c:v>Serratia</c:v>
                </c:pt>
                <c:pt idx="6">
                  <c:v>Enterococcus</c:v>
                </c:pt>
                <c:pt idx="7">
                  <c:v>Pseudomonas</c:v>
                </c:pt>
                <c:pt idx="8">
                  <c:v>Vagococcus</c:v>
                </c:pt>
                <c:pt idx="9">
                  <c:v>Enterobacter</c:v>
                </c:pt>
                <c:pt idx="10">
                  <c:v>Citrobacter</c:v>
                </c:pt>
                <c:pt idx="11">
                  <c:v>Myroides</c:v>
                </c:pt>
                <c:pt idx="12">
                  <c:v>Lactococcus</c:v>
                </c:pt>
                <c:pt idx="13">
                  <c:v>Raoultella</c:v>
                </c:pt>
                <c:pt idx="14">
                  <c:v>Bordetella</c:v>
                </c:pt>
                <c:pt idx="15">
                  <c:v>Comamonas</c:v>
                </c:pt>
                <c:pt idx="16">
                  <c:v>Candida lipolytica</c:v>
                </c:pt>
                <c:pt idx="17">
                  <c:v>Achromobacter</c:v>
                </c:pt>
                <c:pt idx="18">
                  <c:v>Stenotrophomonas</c:v>
                </c:pt>
                <c:pt idx="19">
                  <c:v>Neisseria (Vitreoscilla)</c:v>
                </c:pt>
                <c:pt idx="20">
                  <c:v>Klebsiella</c:v>
                </c:pt>
                <c:pt idx="21">
                  <c:v>Lysinibacillus</c:v>
                </c:pt>
                <c:pt idx="22">
                  <c:v>Leucobacter </c:v>
                </c:pt>
                <c:pt idx="23">
                  <c:v>Paenochrobactrum</c:v>
                </c:pt>
                <c:pt idx="24">
                  <c:v>Koukoulia </c:v>
                </c:pt>
              </c:strCache>
            </c:strRef>
          </c:cat>
          <c:val>
            <c:numRef>
              <c:f>'Raw data diversity'!$B$27:$AA$27</c:f>
              <c:numCache>
                <c:formatCode>General</c:formatCode>
                <c:ptCount val="26"/>
                <c:pt idx="0">
                  <c:v>7.7705621429062233E-2</c:v>
                </c:pt>
                <c:pt idx="1">
                  <c:v>0.14290980197963823</c:v>
                </c:pt>
                <c:pt idx="2">
                  <c:v>0.10891098611874175</c:v>
                </c:pt>
                <c:pt idx="3">
                  <c:v>1.7016172870804182E-2</c:v>
                </c:pt>
                <c:pt idx="4">
                  <c:v>7.0102058635587656E-3</c:v>
                </c:pt>
                <c:pt idx="5">
                  <c:v>9.6983363065600722E-2</c:v>
                </c:pt>
                <c:pt idx="6">
                  <c:v>2.8494329242761624E-3</c:v>
                </c:pt>
                <c:pt idx="7">
                  <c:v>8.8132294039595521E-3</c:v>
                </c:pt>
                <c:pt idx="8">
                  <c:v>5.4337392209348814E-2</c:v>
                </c:pt>
                <c:pt idx="9">
                  <c:v>2.9618682043755797E-3</c:v>
                </c:pt>
                <c:pt idx="10">
                  <c:v>7.1565625794610367E-4</c:v>
                </c:pt>
                <c:pt idx="11">
                  <c:v>3.3966939452388774E-2</c:v>
                </c:pt>
                <c:pt idx="12">
                  <c:v>3.6942708829763777E-3</c:v>
                </c:pt>
                <c:pt idx="13">
                  <c:v>2.7674838778702234E-3</c:v>
                </c:pt>
                <c:pt idx="14">
                  <c:v>3.1950826941969405E-3</c:v>
                </c:pt>
                <c:pt idx="15">
                  <c:v>5.4983473175692862E-4</c:v>
                </c:pt>
                <c:pt idx="16">
                  <c:v>4.2450324462908499E-3</c:v>
                </c:pt>
                <c:pt idx="17">
                  <c:v>1.0302905419328249E-3</c:v>
                </c:pt>
                <c:pt idx="18">
                  <c:v>1.5755564053135278E-3</c:v>
                </c:pt>
                <c:pt idx="19">
                  <c:v>6.4624860699872722E-2</c:v>
                </c:pt>
                <c:pt idx="20">
                  <c:v>2.6146606699728354E-3</c:v>
                </c:pt>
                <c:pt idx="21">
                  <c:v>9.1561895920796148E-3</c:v>
                </c:pt>
                <c:pt idx="22">
                  <c:v>2.6843485509913508E-2</c:v>
                </c:pt>
                <c:pt idx="23">
                  <c:v>6.7778481710710926E-4</c:v>
                </c:pt>
                <c:pt idx="24">
                  <c:v>0.10350930636175172</c:v>
                </c:pt>
                <c:pt idx="25">
                  <c:v>3.9441866414378383E-3</c:v>
                </c:pt>
              </c:numCache>
            </c:numRef>
          </c:val>
        </c:ser>
        <c:dLbls/>
        <c:axId val="105090048"/>
        <c:axId val="108405504"/>
      </c:barChart>
      <c:catAx>
        <c:axId val="105090048"/>
        <c:scaling>
          <c:orientation val="minMax"/>
        </c:scaling>
        <c:axPos val="b"/>
        <c:tickLblPos val="nextTo"/>
        <c:crossAx val="108405504"/>
        <c:crosses val="autoZero"/>
        <c:auto val="1"/>
        <c:lblAlgn val="ctr"/>
        <c:lblOffset val="100"/>
      </c:catAx>
      <c:valAx>
        <c:axId val="108405504"/>
        <c:scaling>
          <c:orientation val="minMax"/>
        </c:scaling>
        <c:axPos val="l"/>
        <c:majorGridlines/>
        <c:numFmt formatCode="General" sourceLinked="1"/>
        <c:tickLblPos val="nextTo"/>
        <c:crossAx val="105090048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style val="18"/>
  <c:chart>
    <c:plotArea>
      <c:layout/>
      <c:barChart>
        <c:barDir val="col"/>
        <c:grouping val="clustered"/>
        <c:ser>
          <c:idx val="0"/>
          <c:order val="0"/>
          <c:cat>
            <c:strRef>
              <c:f>'Raw data diversity'!$B$48:$AP$48</c:f>
              <c:strCache>
                <c:ptCount val="41"/>
                <c:pt idx="0">
                  <c:v>Providencia</c:v>
                </c:pt>
                <c:pt idx="1">
                  <c:v>Morganella</c:v>
                </c:pt>
                <c:pt idx="2">
                  <c:v>Proteus</c:v>
                </c:pt>
                <c:pt idx="3">
                  <c:v>Serratia</c:v>
                </c:pt>
                <c:pt idx="4">
                  <c:v>Vagococcus</c:v>
                </c:pt>
                <c:pt idx="5">
                  <c:v>Acinetobacter</c:v>
                </c:pt>
                <c:pt idx="6">
                  <c:v>Pseudomonas</c:v>
                </c:pt>
                <c:pt idx="7">
                  <c:v>Arthrobacter</c:v>
                </c:pt>
                <c:pt idx="8">
                  <c:v>Nesseria</c:v>
                </c:pt>
                <c:pt idx="9">
                  <c:v>Myroides</c:v>
                </c:pt>
                <c:pt idx="10">
                  <c:v>Raoultella</c:v>
                </c:pt>
                <c:pt idx="11">
                  <c:v>Clostridium</c:v>
                </c:pt>
                <c:pt idx="12">
                  <c:v>Alcaligens</c:v>
                </c:pt>
                <c:pt idx="13">
                  <c:v>Escherichia coli</c:v>
                </c:pt>
                <c:pt idx="14">
                  <c:v>Staphylococcus</c:v>
                </c:pt>
                <c:pt idx="15">
                  <c:v>Citrobacter</c:v>
                </c:pt>
                <c:pt idx="16">
                  <c:v>Lactobacillus</c:v>
                </c:pt>
                <c:pt idx="17">
                  <c:v>Stenotrophomonas</c:v>
                </c:pt>
                <c:pt idx="18">
                  <c:v>Paenibacillus</c:v>
                </c:pt>
                <c:pt idx="19">
                  <c:v>Burkholderia</c:v>
                </c:pt>
                <c:pt idx="20">
                  <c:v>Comamonas</c:v>
                </c:pt>
                <c:pt idx="21">
                  <c:v>Chryseobacterium</c:v>
                </c:pt>
                <c:pt idx="22">
                  <c:v>Brevundimonas</c:v>
                </c:pt>
                <c:pt idx="23">
                  <c:v>Candida</c:v>
                </c:pt>
                <c:pt idx="24">
                  <c:v>Lactococcus</c:v>
                </c:pt>
                <c:pt idx="25">
                  <c:v>Empedobacter</c:v>
                </c:pt>
                <c:pt idx="26">
                  <c:v>Bacillus</c:v>
                </c:pt>
                <c:pt idx="27">
                  <c:v>Klebsiella</c:v>
                </c:pt>
                <c:pt idx="28">
                  <c:v>Sphingobacterium</c:v>
                </c:pt>
                <c:pt idx="29">
                  <c:v>Hafnia</c:v>
                </c:pt>
                <c:pt idx="30">
                  <c:v>Agromyces</c:v>
                </c:pt>
                <c:pt idx="31">
                  <c:v>Wohlfahrtiimonas</c:v>
                </c:pt>
                <c:pt idx="32">
                  <c:v>Pandorea</c:v>
                </c:pt>
                <c:pt idx="33">
                  <c:v>Micrococcus</c:v>
                </c:pt>
                <c:pt idx="34">
                  <c:v>Delftia</c:v>
                </c:pt>
                <c:pt idx="35">
                  <c:v>Methylobacterium</c:v>
                </c:pt>
                <c:pt idx="36">
                  <c:v>Budivicia</c:v>
                </c:pt>
                <c:pt idx="37">
                  <c:v>Enterobacter</c:v>
                </c:pt>
                <c:pt idx="38">
                  <c:v>Enterococcus</c:v>
                </c:pt>
                <c:pt idx="39">
                  <c:v>Aeromonas</c:v>
                </c:pt>
                <c:pt idx="40">
                  <c:v>Aromatoleum</c:v>
                </c:pt>
              </c:strCache>
            </c:strRef>
          </c:cat>
          <c:val>
            <c:numRef>
              <c:f>'Raw data diversity'!$B$60:$AP$60</c:f>
              <c:numCache>
                <c:formatCode>General</c:formatCode>
                <c:ptCount val="41"/>
                <c:pt idx="0">
                  <c:v>0.1492587465466749</c:v>
                </c:pt>
                <c:pt idx="1">
                  <c:v>6.6943637167227565E-2</c:v>
                </c:pt>
                <c:pt idx="2">
                  <c:v>0.10021240767269422</c:v>
                </c:pt>
                <c:pt idx="3">
                  <c:v>1.394611298363912E-2</c:v>
                </c:pt>
                <c:pt idx="4">
                  <c:v>5.6960428145258486E-2</c:v>
                </c:pt>
                <c:pt idx="5">
                  <c:v>1.1950391209837581E-2</c:v>
                </c:pt>
                <c:pt idx="6">
                  <c:v>5.2739771107973184E-2</c:v>
                </c:pt>
                <c:pt idx="7">
                  <c:v>1.9449841904848233E-2</c:v>
                </c:pt>
                <c:pt idx="8">
                  <c:v>2.22403119751137E-2</c:v>
                </c:pt>
                <c:pt idx="9">
                  <c:v>4.7363876201060853E-3</c:v>
                </c:pt>
                <c:pt idx="10">
                  <c:v>3.1778974056253075E-3</c:v>
                </c:pt>
                <c:pt idx="11">
                  <c:v>3.0295115046660225E-2</c:v>
                </c:pt>
                <c:pt idx="12">
                  <c:v>1.265071003836118E-2</c:v>
                </c:pt>
                <c:pt idx="13">
                  <c:v>2.0697777694479065E-3</c:v>
                </c:pt>
                <c:pt idx="14">
                  <c:v>1.4251681744503329E-2</c:v>
                </c:pt>
                <c:pt idx="15">
                  <c:v>1.9766620921000577E-2</c:v>
                </c:pt>
                <c:pt idx="16">
                  <c:v>2.1183677622498523E-2</c:v>
                </c:pt>
                <c:pt idx="17">
                  <c:v>9.476915762879394E-3</c:v>
                </c:pt>
                <c:pt idx="18">
                  <c:v>4.3564095779252635E-3</c:v>
                </c:pt>
                <c:pt idx="19">
                  <c:v>2.5266843768314399E-2</c:v>
                </c:pt>
                <c:pt idx="20">
                  <c:v>6.3101209757600134E-3</c:v>
                </c:pt>
                <c:pt idx="21">
                  <c:v>1.8554788166168436E-3</c:v>
                </c:pt>
                <c:pt idx="22">
                  <c:v>2.4599150977874821E-3</c:v>
                </c:pt>
                <c:pt idx="23">
                  <c:v>5.3478613216197202E-3</c:v>
                </c:pt>
                <c:pt idx="24">
                  <c:v>1.8790833927573379E-3</c:v>
                </c:pt>
                <c:pt idx="25">
                  <c:v>1.3447535867904903E-3</c:v>
                </c:pt>
                <c:pt idx="26">
                  <c:v>7.7139970640868862E-3</c:v>
                </c:pt>
                <c:pt idx="27">
                  <c:v>5.1830698140585135E-3</c:v>
                </c:pt>
                <c:pt idx="28">
                  <c:v>1.0521261136208925E-2</c:v>
                </c:pt>
                <c:pt idx="29">
                  <c:v>8.8957759412304875E-3</c:v>
                </c:pt>
                <c:pt idx="30">
                  <c:v>3.9754519514289726E-3</c:v>
                </c:pt>
                <c:pt idx="31">
                  <c:v>1.8365472910927458E-3</c:v>
                </c:pt>
                <c:pt idx="32">
                  <c:v>6.3630625419537571E-3</c:v>
                </c:pt>
                <c:pt idx="33">
                  <c:v>2.9039350974296762E-3</c:v>
                </c:pt>
                <c:pt idx="34">
                  <c:v>1.1019283746556473E-3</c:v>
                </c:pt>
                <c:pt idx="35">
                  <c:v>1.1019283746556473E-3</c:v>
                </c:pt>
                <c:pt idx="36">
                  <c:v>2.2426254773965921E-3</c:v>
                </c:pt>
                <c:pt idx="37">
                  <c:v>1.05770100067975E-2</c:v>
                </c:pt>
                <c:pt idx="38">
                  <c:v>1.2510425354462053E-3</c:v>
                </c:pt>
                <c:pt idx="39">
                  <c:v>8.3402835696413686E-4</c:v>
                </c:pt>
                <c:pt idx="40">
                  <c:v>2.6401641274005311E-3</c:v>
                </c:pt>
              </c:numCache>
            </c:numRef>
          </c:val>
        </c:ser>
        <c:dLbls/>
        <c:axId val="108438272"/>
        <c:axId val="108439808"/>
      </c:barChart>
      <c:catAx>
        <c:axId val="108438272"/>
        <c:scaling>
          <c:orientation val="minMax"/>
        </c:scaling>
        <c:axPos val="b"/>
        <c:tickLblPos val="nextTo"/>
        <c:crossAx val="108439808"/>
        <c:crosses val="autoZero"/>
        <c:auto val="1"/>
        <c:lblAlgn val="ctr"/>
        <c:lblOffset val="100"/>
      </c:catAx>
      <c:valAx>
        <c:axId val="108439808"/>
        <c:scaling>
          <c:orientation val="minMax"/>
        </c:scaling>
        <c:axPos val="l"/>
        <c:majorGridlines/>
        <c:numFmt formatCode="General" sourceLinked="1"/>
        <c:tickLblPos val="nextTo"/>
        <c:crossAx val="108438272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1" l="0.75000000000000011" r="0.750000000000000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style val="18"/>
  <c:chart>
    <c:plotArea>
      <c:layout/>
      <c:barChart>
        <c:barDir val="col"/>
        <c:grouping val="clustered"/>
        <c:ser>
          <c:idx val="0"/>
          <c:order val="0"/>
          <c:cat>
            <c:strRef>
              <c:f>'Raw data diversity'!$B$86:$O$86</c:f>
              <c:strCache>
                <c:ptCount val="14"/>
                <c:pt idx="0">
                  <c:v>Escherichia coli</c:v>
                </c:pt>
                <c:pt idx="1">
                  <c:v>Staphylococcus</c:v>
                </c:pt>
                <c:pt idx="2">
                  <c:v>Arthrobacter</c:v>
                </c:pt>
                <c:pt idx="3">
                  <c:v>Clostridium</c:v>
                </c:pt>
                <c:pt idx="4">
                  <c:v>Acinetobacter</c:v>
                </c:pt>
                <c:pt idx="5">
                  <c:v>Enterococcus</c:v>
                </c:pt>
                <c:pt idx="6">
                  <c:v>Serratia</c:v>
                </c:pt>
                <c:pt idx="7">
                  <c:v>Sinomonas</c:v>
                </c:pt>
                <c:pt idx="8">
                  <c:v>candida</c:v>
                </c:pt>
                <c:pt idx="9">
                  <c:v>Burkholderia</c:v>
                </c:pt>
                <c:pt idx="10">
                  <c:v>Lactobacillus</c:v>
                </c:pt>
                <c:pt idx="11">
                  <c:v>Pantoea</c:v>
                </c:pt>
                <c:pt idx="12">
                  <c:v>Pseudomonas</c:v>
                </c:pt>
                <c:pt idx="13">
                  <c:v>Ochrobactrum</c:v>
                </c:pt>
              </c:strCache>
            </c:strRef>
          </c:cat>
          <c:val>
            <c:numRef>
              <c:f>'Raw data diversity'!$B$98:$O$98</c:f>
              <c:numCache>
                <c:formatCode>General</c:formatCode>
                <c:ptCount val="14"/>
                <c:pt idx="0">
                  <c:v>0.17114223646863838</c:v>
                </c:pt>
                <c:pt idx="1">
                  <c:v>0.13978850687820793</c:v>
                </c:pt>
                <c:pt idx="2">
                  <c:v>2.8473078369723261E-2</c:v>
                </c:pt>
                <c:pt idx="3">
                  <c:v>5.3505216764416835E-3</c:v>
                </c:pt>
                <c:pt idx="4">
                  <c:v>3.943301739097866E-2</c:v>
                </c:pt>
                <c:pt idx="5">
                  <c:v>0.13468640340437102</c:v>
                </c:pt>
                <c:pt idx="6">
                  <c:v>0.14864338174279695</c:v>
                </c:pt>
                <c:pt idx="7">
                  <c:v>1.8841262364578427E-3</c:v>
                </c:pt>
                <c:pt idx="8">
                  <c:v>4.4414307673507738E-3</c:v>
                </c:pt>
                <c:pt idx="9">
                  <c:v>5.3779791791487702E-3</c:v>
                </c:pt>
                <c:pt idx="10">
                  <c:v>1.6640162459807113E-2</c:v>
                </c:pt>
                <c:pt idx="11">
                  <c:v>1.9063005616438032E-3</c:v>
                </c:pt>
                <c:pt idx="12">
                  <c:v>2.6581605528973947E-3</c:v>
                </c:pt>
                <c:pt idx="13">
                  <c:v>2.6847421584263689E-2</c:v>
                </c:pt>
              </c:numCache>
            </c:numRef>
          </c:val>
        </c:ser>
        <c:dLbls/>
        <c:axId val="118819072"/>
        <c:axId val="118829056"/>
      </c:barChart>
      <c:catAx>
        <c:axId val="118819072"/>
        <c:scaling>
          <c:orientation val="minMax"/>
        </c:scaling>
        <c:axPos val="b"/>
        <c:tickLblPos val="nextTo"/>
        <c:crossAx val="118829056"/>
        <c:crosses val="autoZero"/>
        <c:auto val="1"/>
        <c:lblAlgn val="ctr"/>
        <c:lblOffset val="100"/>
      </c:catAx>
      <c:valAx>
        <c:axId val="118829056"/>
        <c:scaling>
          <c:orientation val="minMax"/>
        </c:scaling>
        <c:axPos val="l"/>
        <c:majorGridlines/>
        <c:numFmt formatCode="General" sourceLinked="1"/>
        <c:tickLblPos val="nextTo"/>
        <c:crossAx val="118819072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1" l="0.75000000000000011" r="0.750000000000000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style val="18"/>
  <c:chart>
    <c:plotArea>
      <c:layout/>
      <c:barChart>
        <c:barDir val="col"/>
        <c:grouping val="clustered"/>
        <c:ser>
          <c:idx val="0"/>
          <c:order val="0"/>
          <c:cat>
            <c:strRef>
              <c:f>'Raw data diversity'!$B$3:$AA$3</c:f>
              <c:strCache>
                <c:ptCount val="25"/>
                <c:pt idx="0">
                  <c:v>Morganella</c:v>
                </c:pt>
                <c:pt idx="1">
                  <c:v>Providencia</c:v>
                </c:pt>
                <c:pt idx="2">
                  <c:v>Proteus</c:v>
                </c:pt>
                <c:pt idx="3">
                  <c:v>Alcaligenes</c:v>
                </c:pt>
                <c:pt idx="4">
                  <c:v>Acinetobacter</c:v>
                </c:pt>
                <c:pt idx="5">
                  <c:v>Serratia</c:v>
                </c:pt>
                <c:pt idx="6">
                  <c:v>Enterococcus</c:v>
                </c:pt>
                <c:pt idx="7">
                  <c:v>Pseudomonas</c:v>
                </c:pt>
                <c:pt idx="8">
                  <c:v>Vagococcus</c:v>
                </c:pt>
                <c:pt idx="9">
                  <c:v>Enterobacter</c:v>
                </c:pt>
                <c:pt idx="10">
                  <c:v>Citrobacter</c:v>
                </c:pt>
                <c:pt idx="11">
                  <c:v>Myroides</c:v>
                </c:pt>
                <c:pt idx="12">
                  <c:v>Lactococcus</c:v>
                </c:pt>
                <c:pt idx="13">
                  <c:v>Raoultella</c:v>
                </c:pt>
                <c:pt idx="14">
                  <c:v>Bordetella</c:v>
                </c:pt>
                <c:pt idx="15">
                  <c:v>Comamonas</c:v>
                </c:pt>
                <c:pt idx="16">
                  <c:v>Candida lipolytica</c:v>
                </c:pt>
                <c:pt idx="17">
                  <c:v>Achromobacter</c:v>
                </c:pt>
                <c:pt idx="18">
                  <c:v>Stenotrophomonas</c:v>
                </c:pt>
                <c:pt idx="19">
                  <c:v>Neisseria (Vitreoscilla)</c:v>
                </c:pt>
                <c:pt idx="20">
                  <c:v>Klebsiella</c:v>
                </c:pt>
                <c:pt idx="21">
                  <c:v>Lysinibacillus</c:v>
                </c:pt>
                <c:pt idx="22">
                  <c:v>Leucobacter </c:v>
                </c:pt>
                <c:pt idx="23">
                  <c:v>Paenochrobactrum</c:v>
                </c:pt>
                <c:pt idx="24">
                  <c:v>Koukoulia </c:v>
                </c:pt>
              </c:strCache>
            </c:strRef>
          </c:cat>
          <c:val>
            <c:numRef>
              <c:f>'Raw data diversity'!$B$28:$AA$28</c:f>
              <c:numCache>
                <c:formatCode>General</c:formatCode>
                <c:ptCount val="26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12</c:v>
                </c:pt>
                <c:pt idx="4">
                  <c:v>12</c:v>
                </c:pt>
                <c:pt idx="5">
                  <c:v>14</c:v>
                </c:pt>
                <c:pt idx="6">
                  <c:v>6</c:v>
                </c:pt>
                <c:pt idx="7">
                  <c:v>10</c:v>
                </c:pt>
                <c:pt idx="8">
                  <c:v>16</c:v>
                </c:pt>
                <c:pt idx="9">
                  <c:v>8</c:v>
                </c:pt>
                <c:pt idx="10">
                  <c:v>3</c:v>
                </c:pt>
                <c:pt idx="11">
                  <c:v>12</c:v>
                </c:pt>
                <c:pt idx="12">
                  <c:v>7</c:v>
                </c:pt>
                <c:pt idx="13">
                  <c:v>9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1</c:v>
                </c:pt>
                <c:pt idx="18">
                  <c:v>2</c:v>
                </c:pt>
                <c:pt idx="19">
                  <c:v>18</c:v>
                </c:pt>
                <c:pt idx="20">
                  <c:v>6</c:v>
                </c:pt>
                <c:pt idx="21">
                  <c:v>9</c:v>
                </c:pt>
                <c:pt idx="22">
                  <c:v>16</c:v>
                </c:pt>
                <c:pt idx="23">
                  <c:v>2</c:v>
                </c:pt>
                <c:pt idx="24">
                  <c:v>18</c:v>
                </c:pt>
                <c:pt idx="25">
                  <c:v>3</c:v>
                </c:pt>
              </c:numCache>
            </c:numRef>
          </c:val>
        </c:ser>
        <c:dLbls/>
        <c:axId val="118836608"/>
        <c:axId val="118862976"/>
      </c:barChart>
      <c:catAx>
        <c:axId val="118836608"/>
        <c:scaling>
          <c:orientation val="minMax"/>
        </c:scaling>
        <c:axPos val="b"/>
        <c:tickLblPos val="nextTo"/>
        <c:crossAx val="118862976"/>
        <c:crosses val="autoZero"/>
        <c:auto val="1"/>
        <c:lblAlgn val="ctr"/>
        <c:lblOffset val="100"/>
      </c:catAx>
      <c:valAx>
        <c:axId val="118862976"/>
        <c:scaling>
          <c:orientation val="minMax"/>
        </c:scaling>
        <c:axPos val="l"/>
        <c:majorGridlines/>
        <c:numFmt formatCode="General" sourceLinked="1"/>
        <c:tickLblPos val="nextTo"/>
        <c:crossAx val="118836608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1" l="0.75000000000000011" r="0.75000000000000011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style val="18"/>
  <c:chart>
    <c:plotArea>
      <c:layout/>
      <c:barChart>
        <c:barDir val="col"/>
        <c:grouping val="clustered"/>
        <c:ser>
          <c:idx val="0"/>
          <c:order val="0"/>
          <c:cat>
            <c:strRef>
              <c:f>'Raw data diversity'!$B$48:$AP$48</c:f>
              <c:strCache>
                <c:ptCount val="41"/>
                <c:pt idx="0">
                  <c:v>Providencia</c:v>
                </c:pt>
                <c:pt idx="1">
                  <c:v>Morganella</c:v>
                </c:pt>
                <c:pt idx="2">
                  <c:v>Proteus</c:v>
                </c:pt>
                <c:pt idx="3">
                  <c:v>Serratia</c:v>
                </c:pt>
                <c:pt idx="4">
                  <c:v>Vagococcus</c:v>
                </c:pt>
                <c:pt idx="5">
                  <c:v>Acinetobacter</c:v>
                </c:pt>
                <c:pt idx="6">
                  <c:v>Pseudomonas</c:v>
                </c:pt>
                <c:pt idx="7">
                  <c:v>Arthrobacter</c:v>
                </c:pt>
                <c:pt idx="8">
                  <c:v>Nesseria</c:v>
                </c:pt>
                <c:pt idx="9">
                  <c:v>Myroides</c:v>
                </c:pt>
                <c:pt idx="10">
                  <c:v>Raoultella</c:v>
                </c:pt>
                <c:pt idx="11">
                  <c:v>Clostridium</c:v>
                </c:pt>
                <c:pt idx="12">
                  <c:v>Alcaligens</c:v>
                </c:pt>
                <c:pt idx="13">
                  <c:v>Escherichia coli</c:v>
                </c:pt>
                <c:pt idx="14">
                  <c:v>Staphylococcus</c:v>
                </c:pt>
                <c:pt idx="15">
                  <c:v>Citrobacter</c:v>
                </c:pt>
                <c:pt idx="16">
                  <c:v>Lactobacillus</c:v>
                </c:pt>
                <c:pt idx="17">
                  <c:v>Stenotrophomonas</c:v>
                </c:pt>
                <c:pt idx="18">
                  <c:v>Paenibacillus</c:v>
                </c:pt>
                <c:pt idx="19">
                  <c:v>Burkholderia</c:v>
                </c:pt>
                <c:pt idx="20">
                  <c:v>Comamonas</c:v>
                </c:pt>
                <c:pt idx="21">
                  <c:v>Chryseobacterium</c:v>
                </c:pt>
                <c:pt idx="22">
                  <c:v>Brevundimonas</c:v>
                </c:pt>
                <c:pt idx="23">
                  <c:v>Candida</c:v>
                </c:pt>
                <c:pt idx="24">
                  <c:v>Lactococcus</c:v>
                </c:pt>
                <c:pt idx="25">
                  <c:v>Empedobacter</c:v>
                </c:pt>
                <c:pt idx="26">
                  <c:v>Bacillus</c:v>
                </c:pt>
                <c:pt idx="27">
                  <c:v>Klebsiella</c:v>
                </c:pt>
                <c:pt idx="28">
                  <c:v>Sphingobacterium</c:v>
                </c:pt>
                <c:pt idx="29">
                  <c:v>Hafnia</c:v>
                </c:pt>
                <c:pt idx="30">
                  <c:v>Agromyces</c:v>
                </c:pt>
                <c:pt idx="31">
                  <c:v>Wohlfahrtiimonas</c:v>
                </c:pt>
                <c:pt idx="32">
                  <c:v>Pandorea</c:v>
                </c:pt>
                <c:pt idx="33">
                  <c:v>Micrococcus</c:v>
                </c:pt>
                <c:pt idx="34">
                  <c:v>Delftia</c:v>
                </c:pt>
                <c:pt idx="35">
                  <c:v>Methylobacterium</c:v>
                </c:pt>
                <c:pt idx="36">
                  <c:v>Budivicia</c:v>
                </c:pt>
                <c:pt idx="37">
                  <c:v>Enterobacter</c:v>
                </c:pt>
                <c:pt idx="38">
                  <c:v>Enterococcus</c:v>
                </c:pt>
                <c:pt idx="39">
                  <c:v>Aeromonas</c:v>
                </c:pt>
                <c:pt idx="40">
                  <c:v>Aromatoleum</c:v>
                </c:pt>
              </c:strCache>
            </c:strRef>
          </c:cat>
          <c:val>
            <c:numRef>
              <c:f>'Raw data diversity'!$B$61:$AP$61</c:f>
              <c:numCache>
                <c:formatCode>General</c:formatCode>
                <c:ptCount val="41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4</c:v>
                </c:pt>
                <c:pt idx="4">
                  <c:v>7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6</c:v>
                </c:pt>
                <c:pt idx="9">
                  <c:v>3</c:v>
                </c:pt>
                <c:pt idx="10">
                  <c:v>4</c:v>
                </c:pt>
                <c:pt idx="11">
                  <c:v>6</c:v>
                </c:pt>
                <c:pt idx="12">
                  <c:v>7</c:v>
                </c:pt>
                <c:pt idx="13">
                  <c:v>3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4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2</c:v>
                </c:pt>
                <c:pt idx="22">
                  <c:v>2</c:v>
                </c:pt>
                <c:pt idx="23">
                  <c:v>6</c:v>
                </c:pt>
                <c:pt idx="24">
                  <c:v>2</c:v>
                </c:pt>
                <c:pt idx="25">
                  <c:v>2</c:v>
                </c:pt>
                <c:pt idx="26">
                  <c:v>6</c:v>
                </c:pt>
                <c:pt idx="27">
                  <c:v>4</c:v>
                </c:pt>
                <c:pt idx="28">
                  <c:v>6</c:v>
                </c:pt>
                <c:pt idx="29">
                  <c:v>2</c:v>
                </c:pt>
                <c:pt idx="30">
                  <c:v>4</c:v>
                </c:pt>
                <c:pt idx="31">
                  <c:v>1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3</c:v>
                </c:pt>
                <c:pt idx="37">
                  <c:v>3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</c:numCache>
            </c:numRef>
          </c:val>
        </c:ser>
        <c:dLbls/>
        <c:axId val="119411840"/>
        <c:axId val="119413376"/>
      </c:barChart>
      <c:catAx>
        <c:axId val="119411840"/>
        <c:scaling>
          <c:orientation val="minMax"/>
        </c:scaling>
        <c:axPos val="b"/>
        <c:tickLblPos val="nextTo"/>
        <c:crossAx val="119413376"/>
        <c:crosses val="autoZero"/>
        <c:auto val="1"/>
        <c:lblAlgn val="ctr"/>
        <c:lblOffset val="100"/>
      </c:catAx>
      <c:valAx>
        <c:axId val="119413376"/>
        <c:scaling>
          <c:orientation val="minMax"/>
        </c:scaling>
        <c:axPos val="l"/>
        <c:majorGridlines/>
        <c:numFmt formatCode="General" sourceLinked="1"/>
        <c:tickLblPos val="nextTo"/>
        <c:crossAx val="11941184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1" l="0.75000000000000011" r="0.75000000000000011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style val="18"/>
  <c:chart>
    <c:plotArea>
      <c:layout/>
      <c:barChart>
        <c:barDir val="col"/>
        <c:grouping val="clustered"/>
        <c:ser>
          <c:idx val="0"/>
          <c:order val="0"/>
          <c:cat>
            <c:strRef>
              <c:f>'Raw data diversity'!$B$86:$O$86</c:f>
              <c:strCache>
                <c:ptCount val="14"/>
                <c:pt idx="0">
                  <c:v>Escherichia coli</c:v>
                </c:pt>
                <c:pt idx="1">
                  <c:v>Staphylococcus</c:v>
                </c:pt>
                <c:pt idx="2">
                  <c:v>Arthrobacter</c:v>
                </c:pt>
                <c:pt idx="3">
                  <c:v>Clostridium</c:v>
                </c:pt>
                <c:pt idx="4">
                  <c:v>Acinetobacter</c:v>
                </c:pt>
                <c:pt idx="5">
                  <c:v>Enterococcus</c:v>
                </c:pt>
                <c:pt idx="6">
                  <c:v>Serratia</c:v>
                </c:pt>
                <c:pt idx="7">
                  <c:v>Sinomonas</c:v>
                </c:pt>
                <c:pt idx="8">
                  <c:v>candida</c:v>
                </c:pt>
                <c:pt idx="9">
                  <c:v>Burkholderia</c:v>
                </c:pt>
                <c:pt idx="10">
                  <c:v>Lactobacillus</c:v>
                </c:pt>
                <c:pt idx="11">
                  <c:v>Pantoea</c:v>
                </c:pt>
                <c:pt idx="12">
                  <c:v>Pseudomonas</c:v>
                </c:pt>
                <c:pt idx="13">
                  <c:v>Ochrobactrum</c:v>
                </c:pt>
              </c:strCache>
            </c:strRef>
          </c:cat>
          <c:val>
            <c:numRef>
              <c:f>'Raw data diversity'!$B$99:$O$99</c:f>
              <c:numCache>
                <c:formatCode>General</c:formatCode>
                <c:ptCount val="14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1</c:v>
                </c:pt>
                <c:pt idx="8">
                  <c:v>5</c:v>
                </c:pt>
                <c:pt idx="9">
                  <c:v>4</c:v>
                </c:pt>
                <c:pt idx="10">
                  <c:v>5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</c:numCache>
            </c:numRef>
          </c:val>
        </c:ser>
        <c:dLbls/>
        <c:axId val="119453952"/>
        <c:axId val="119459840"/>
      </c:barChart>
      <c:catAx>
        <c:axId val="119453952"/>
        <c:scaling>
          <c:orientation val="minMax"/>
        </c:scaling>
        <c:axPos val="b"/>
        <c:tickLblPos val="nextTo"/>
        <c:crossAx val="119459840"/>
        <c:crosses val="autoZero"/>
        <c:auto val="1"/>
        <c:lblAlgn val="ctr"/>
        <c:lblOffset val="100"/>
      </c:catAx>
      <c:valAx>
        <c:axId val="119459840"/>
        <c:scaling>
          <c:orientation val="minMax"/>
        </c:scaling>
        <c:axPos val="l"/>
        <c:majorGridlines/>
        <c:numFmt formatCode="General" sourceLinked="1"/>
        <c:tickLblPos val="nextTo"/>
        <c:crossAx val="119453952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1" l="0.75000000000000011" r="0.75000000000000011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plotArea>
      <c:layout/>
      <c:barChart>
        <c:barDir val="bar"/>
        <c:grouping val="percentStacked"/>
        <c:ser>
          <c:idx val="0"/>
          <c:order val="0"/>
          <c:tx>
            <c:strRef>
              <c:f>'Diversity (3 treatments)'!$C$1</c:f>
              <c:strCache>
                <c:ptCount val="1"/>
                <c:pt idx="0">
                  <c:v>Morganella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treatments)'!$C$2:$C$50</c:f>
              <c:numCache>
                <c:formatCode>General</c:formatCode>
                <c:ptCount val="49"/>
                <c:pt idx="0">
                  <c:v>0.14144736842105263</c:v>
                </c:pt>
                <c:pt idx="1">
                  <c:v>0.16194331983805668</c:v>
                </c:pt>
                <c:pt idx="2">
                  <c:v>0.12663755458515283</c:v>
                </c:pt>
                <c:pt idx="3">
                  <c:v>0.14984709480122324</c:v>
                </c:pt>
                <c:pt idx="4">
                  <c:v>0.14134275618374559</c:v>
                </c:pt>
                <c:pt idx="5">
                  <c:v>8.611111111111111E-2</c:v>
                </c:pt>
                <c:pt idx="6">
                  <c:v>0.1206896551724138</c:v>
                </c:pt>
                <c:pt idx="7">
                  <c:v>0.18656716417910449</c:v>
                </c:pt>
                <c:pt idx="8">
                  <c:v>4.3478260869565216E-2</c:v>
                </c:pt>
                <c:pt idx="9">
                  <c:v>0.11374407582938388</c:v>
                </c:pt>
                <c:pt idx="10">
                  <c:v>7.0588235294117646E-2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4.065040650406504E-2</c:v>
                </c:pt>
                <c:pt idx="17">
                  <c:v>1.858736059479554E-2</c:v>
                </c:pt>
                <c:pt idx="18">
                  <c:v>5.2238805970149252E-2</c:v>
                </c:pt>
                <c:pt idx="19">
                  <c:v>3.5714285714285712E-2</c:v>
                </c:pt>
                <c:pt idx="20">
                  <c:v>0.10576923076923077</c:v>
                </c:pt>
                <c:pt idx="21">
                  <c:v>0.11834319526627218</c:v>
                </c:pt>
                <c:pt idx="22">
                  <c:v>7.3529411764705885E-2</c:v>
                </c:pt>
                <c:pt idx="25">
                  <c:v>0.24719101123595505</c:v>
                </c:pt>
                <c:pt idx="26">
                  <c:v>5.5555555555555552E-2</c:v>
                </c:pt>
                <c:pt idx="27">
                  <c:v>3.0303030303030304E-2</c:v>
                </c:pt>
                <c:pt idx="28">
                  <c:v>0.53435114503816794</c:v>
                </c:pt>
                <c:pt idx="29">
                  <c:v>0.18181818181818182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0.14220183486238533</c:v>
                </c:pt>
                <c:pt idx="34">
                  <c:v>0.18627450980392157</c:v>
                </c:pt>
                <c:pt idx="35">
                  <c:v>0.26415094339622641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1"/>
          <c:order val="1"/>
          <c:tx>
            <c:strRef>
              <c:f>'Diversity (3 treatments)'!$D$1</c:f>
              <c:strCache>
                <c:ptCount val="1"/>
                <c:pt idx="0">
                  <c:v>Providencia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treatments)'!$D$2:$D$50</c:f>
              <c:numCache>
                <c:formatCode>General</c:formatCode>
                <c:ptCount val="49"/>
                <c:pt idx="0">
                  <c:v>9.5394736842105268E-2</c:v>
                </c:pt>
                <c:pt idx="1">
                  <c:v>0.1214574898785425</c:v>
                </c:pt>
                <c:pt idx="2">
                  <c:v>0.27510917030567683</c:v>
                </c:pt>
                <c:pt idx="3">
                  <c:v>0.24159021406727829</c:v>
                </c:pt>
                <c:pt idx="4">
                  <c:v>0.10600706713780919</c:v>
                </c:pt>
                <c:pt idx="5">
                  <c:v>0.19722222222222222</c:v>
                </c:pt>
                <c:pt idx="6">
                  <c:v>0.12931034482758622</c:v>
                </c:pt>
                <c:pt idx="7">
                  <c:v>0.2537313432835821</c:v>
                </c:pt>
                <c:pt idx="8">
                  <c:v>0.12648221343873517</c:v>
                </c:pt>
                <c:pt idx="9">
                  <c:v>0.24644549763033174</c:v>
                </c:pt>
                <c:pt idx="10">
                  <c:v>0.27843137254901962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0.13008130081300814</c:v>
                </c:pt>
                <c:pt idx="17">
                  <c:v>5.9479553903345722E-2</c:v>
                </c:pt>
                <c:pt idx="18">
                  <c:v>0.11194029850746269</c:v>
                </c:pt>
                <c:pt idx="19">
                  <c:v>9.5238095238095233E-2</c:v>
                </c:pt>
                <c:pt idx="20">
                  <c:v>0.375</c:v>
                </c:pt>
                <c:pt idx="21">
                  <c:v>0.23076923076923078</c:v>
                </c:pt>
                <c:pt idx="22">
                  <c:v>0.21323529411764705</c:v>
                </c:pt>
                <c:pt idx="25">
                  <c:v>5.0561797752808987E-2</c:v>
                </c:pt>
                <c:pt idx="26">
                  <c:v>0.11805555555555555</c:v>
                </c:pt>
                <c:pt idx="27">
                  <c:v>0.15151515151515152</c:v>
                </c:pt>
                <c:pt idx="28">
                  <c:v>3.0534351145038167E-2</c:v>
                </c:pt>
                <c:pt idx="29">
                  <c:v>0.10303030303030303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4.1284403669724773E-2</c:v>
                </c:pt>
                <c:pt idx="34">
                  <c:v>0.14705882352941177</c:v>
                </c:pt>
                <c:pt idx="35">
                  <c:v>9.4339622641509441E-2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2"/>
          <c:order val="2"/>
          <c:tx>
            <c:strRef>
              <c:f>'Diversity (3 treatments)'!$E$1</c:f>
              <c:strCache>
                <c:ptCount val="1"/>
                <c:pt idx="0">
                  <c:v>Proteus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treatments)'!$E$2:$E$50</c:f>
              <c:numCache>
                <c:formatCode>General</c:formatCode>
                <c:ptCount val="49"/>
                <c:pt idx="0">
                  <c:v>0.125</c:v>
                </c:pt>
                <c:pt idx="1">
                  <c:v>0.2834008097165992</c:v>
                </c:pt>
                <c:pt idx="2">
                  <c:v>0.2576419213973799</c:v>
                </c:pt>
                <c:pt idx="3">
                  <c:v>0.25993883792048927</c:v>
                </c:pt>
                <c:pt idx="4">
                  <c:v>0.16254416961130741</c:v>
                </c:pt>
                <c:pt idx="5">
                  <c:v>0.11388888888888889</c:v>
                </c:pt>
                <c:pt idx="6">
                  <c:v>0.25862068965517243</c:v>
                </c:pt>
                <c:pt idx="7">
                  <c:v>8.2089552238805971E-2</c:v>
                </c:pt>
                <c:pt idx="8">
                  <c:v>4.3478260869565216E-2</c:v>
                </c:pt>
                <c:pt idx="9">
                  <c:v>8.0568720379146919E-2</c:v>
                </c:pt>
                <c:pt idx="10">
                  <c:v>2.7450980392156862E-2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9.7560975609756101E-2</c:v>
                </c:pt>
                <c:pt idx="17">
                  <c:v>0.11895910780669144</c:v>
                </c:pt>
                <c:pt idx="18">
                  <c:v>0.10074626865671642</c:v>
                </c:pt>
                <c:pt idx="19">
                  <c:v>0.23214285714285715</c:v>
                </c:pt>
                <c:pt idx="20">
                  <c:v>0.20192307692307693</c:v>
                </c:pt>
                <c:pt idx="21">
                  <c:v>2.9585798816568046E-2</c:v>
                </c:pt>
                <c:pt idx="22">
                  <c:v>2.9411764705882353E-2</c:v>
                </c:pt>
                <c:pt idx="25">
                  <c:v>0.25280898876404495</c:v>
                </c:pt>
                <c:pt idx="26">
                  <c:v>0.18055555555555555</c:v>
                </c:pt>
                <c:pt idx="27">
                  <c:v>8.0808080808080815E-2</c:v>
                </c:pt>
                <c:pt idx="28">
                  <c:v>3.0534351145038167E-2</c:v>
                </c:pt>
                <c:pt idx="29">
                  <c:v>0.36969696969696969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9.1743119266055051E-2</c:v>
                </c:pt>
                <c:pt idx="34">
                  <c:v>4.9019607843137254E-2</c:v>
                </c:pt>
                <c:pt idx="35">
                  <c:v>4.716981132075472E-2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3"/>
          <c:order val="3"/>
          <c:tx>
            <c:strRef>
              <c:f>'Diversity (3 treatments)'!$F$1</c:f>
              <c:strCache>
                <c:ptCount val="1"/>
                <c:pt idx="0">
                  <c:v>Neisseria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treatments)'!$F$2:$F$50</c:f>
              <c:numCache>
                <c:formatCode>General</c:formatCode>
                <c:ptCount val="49"/>
                <c:pt idx="0">
                  <c:v>3.6184210526315791E-2</c:v>
                </c:pt>
                <c:pt idx="1">
                  <c:v>5.2631578947368418E-2</c:v>
                </c:pt>
                <c:pt idx="2">
                  <c:v>3.4934497816593885E-2</c:v>
                </c:pt>
                <c:pt idx="3">
                  <c:v>3.669724770642202E-2</c:v>
                </c:pt>
                <c:pt idx="4">
                  <c:v>8.4805653710247356E-2</c:v>
                </c:pt>
                <c:pt idx="5">
                  <c:v>9.7222222222222224E-2</c:v>
                </c:pt>
                <c:pt idx="6">
                  <c:v>0.17241379310344829</c:v>
                </c:pt>
                <c:pt idx="7">
                  <c:v>6.7164179104477612E-2</c:v>
                </c:pt>
                <c:pt idx="8">
                  <c:v>0.17391304347826086</c:v>
                </c:pt>
                <c:pt idx="9">
                  <c:v>0.14691943127962084</c:v>
                </c:pt>
                <c:pt idx="10">
                  <c:v>0.14901960784313725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1.6260162601626018E-2</c:v>
                </c:pt>
                <c:pt idx="17">
                  <c:v>1.858736059479554E-2</c:v>
                </c:pt>
                <c:pt idx="18">
                  <c:v>9.7014925373134331E-2</c:v>
                </c:pt>
                <c:pt idx="19">
                  <c:v>0.15476190476190477</c:v>
                </c:pt>
                <c:pt idx="20">
                  <c:v>3.8461538461538464E-2</c:v>
                </c:pt>
                <c:pt idx="21">
                  <c:v>9.4674556213017749E-2</c:v>
                </c:pt>
                <c:pt idx="22">
                  <c:v>1.4705882352941176E-2</c:v>
                </c:pt>
                <c:pt idx="25">
                  <c:v>3.9325842696629212E-2</c:v>
                </c:pt>
                <c:pt idx="26">
                  <c:v>1.3888888888888888E-2</c:v>
                </c:pt>
                <c:pt idx="27">
                  <c:v>0</c:v>
                </c:pt>
                <c:pt idx="28">
                  <c:v>0</c:v>
                </c:pt>
                <c:pt idx="29">
                  <c:v>5.4545454545454543E-2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2.2935779816513763E-2</c:v>
                </c:pt>
                <c:pt idx="34">
                  <c:v>1.9607843137254902E-2</c:v>
                </c:pt>
                <c:pt idx="35">
                  <c:v>9.4339622641509441E-2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4"/>
          <c:order val="4"/>
          <c:tx>
            <c:strRef>
              <c:f>'Diversity (3 treatments)'!$G$1</c:f>
              <c:strCache>
                <c:ptCount val="1"/>
                <c:pt idx="0">
                  <c:v>Koukoulia 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treatments)'!$G$2:$G$50</c:f>
              <c:numCache>
                <c:formatCode>General</c:formatCode>
                <c:ptCount val="49"/>
                <c:pt idx="0">
                  <c:v>0.14473684210526316</c:v>
                </c:pt>
                <c:pt idx="1">
                  <c:v>4.8582995951417005E-2</c:v>
                </c:pt>
                <c:pt idx="2">
                  <c:v>9.1703056768558958E-2</c:v>
                </c:pt>
                <c:pt idx="3">
                  <c:v>6.1162079510703363E-2</c:v>
                </c:pt>
                <c:pt idx="4">
                  <c:v>0.392226148409894</c:v>
                </c:pt>
                <c:pt idx="5">
                  <c:v>0.38611111111111113</c:v>
                </c:pt>
                <c:pt idx="6">
                  <c:v>0.12931034482758622</c:v>
                </c:pt>
                <c:pt idx="7">
                  <c:v>0.22388059701492538</c:v>
                </c:pt>
                <c:pt idx="8">
                  <c:v>8.3003952569169967E-2</c:v>
                </c:pt>
                <c:pt idx="9">
                  <c:v>2.843601895734597E-2</c:v>
                </c:pt>
                <c:pt idx="10">
                  <c:v>4.3137254901960784E-2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0.18699186991869918</c:v>
                </c:pt>
                <c:pt idx="17">
                  <c:v>6.6914498141263934E-2</c:v>
                </c:pt>
                <c:pt idx="18">
                  <c:v>7.8358208955223885E-2</c:v>
                </c:pt>
                <c:pt idx="19">
                  <c:v>0.125</c:v>
                </c:pt>
                <c:pt idx="20">
                  <c:v>5.7692307692307696E-2</c:v>
                </c:pt>
                <c:pt idx="21">
                  <c:v>0.1893491124260355</c:v>
                </c:pt>
                <c:pt idx="22">
                  <c:v>4.4117647058823532E-2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5"/>
          <c:order val="5"/>
          <c:tx>
            <c:strRef>
              <c:f>'Diversity (3 treatments)'!$H$1</c:f>
              <c:strCache>
                <c:ptCount val="1"/>
                <c:pt idx="0">
                  <c:v>Serratia</c:v>
                </c:pt>
              </c:strCache>
            </c:strRef>
          </c:tx>
          <c:spPr>
            <a:solidFill>
              <a:srgbClr val="FF0000"/>
            </a:solidFill>
          </c:spPr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treatments)'!$H$2:$H$50</c:f>
              <c:numCache>
                <c:formatCode>General</c:formatCode>
                <c:ptCount val="49"/>
                <c:pt idx="0">
                  <c:v>6.5789473684210523E-3</c:v>
                </c:pt>
                <c:pt idx="1">
                  <c:v>0</c:v>
                </c:pt>
                <c:pt idx="2">
                  <c:v>1.3100436681222707E-2</c:v>
                </c:pt>
                <c:pt idx="3">
                  <c:v>3.669724770642202E-2</c:v>
                </c:pt>
                <c:pt idx="4">
                  <c:v>1.0600706713780919E-2</c:v>
                </c:pt>
                <c:pt idx="5">
                  <c:v>5.5555555555555558E-3</c:v>
                </c:pt>
                <c:pt idx="6">
                  <c:v>0</c:v>
                </c:pt>
                <c:pt idx="7">
                  <c:v>7.462686567164179E-3</c:v>
                </c:pt>
                <c:pt idx="8">
                  <c:v>0</c:v>
                </c:pt>
                <c:pt idx="9">
                  <c:v>0</c:v>
                </c:pt>
                <c:pt idx="10">
                  <c:v>8.2352941176470587E-2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0.35772357723577236</c:v>
                </c:pt>
                <c:pt idx="17">
                  <c:v>0.68773234200743494</c:v>
                </c:pt>
                <c:pt idx="18">
                  <c:v>0.5074626865671642</c:v>
                </c:pt>
                <c:pt idx="19">
                  <c:v>0.25595238095238093</c:v>
                </c:pt>
                <c:pt idx="20">
                  <c:v>0.16346153846153846</c:v>
                </c:pt>
                <c:pt idx="21">
                  <c:v>5.9171597633136092E-2</c:v>
                </c:pt>
                <c:pt idx="22">
                  <c:v>3.6764705882352942E-2</c:v>
                </c:pt>
                <c:pt idx="25">
                  <c:v>1.1235955056179775E-2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5.5045871559633031E-2</c:v>
                </c:pt>
                <c:pt idx="34">
                  <c:v>5.8823529411764705E-2</c:v>
                </c:pt>
                <c:pt idx="35">
                  <c:v>2.8301886792452831E-2</c:v>
                </c:pt>
                <c:pt idx="38">
                  <c:v>0</c:v>
                </c:pt>
                <c:pt idx="39">
                  <c:v>0</c:v>
                </c:pt>
                <c:pt idx="40">
                  <c:v>0.74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0.49707602339181284</c:v>
                </c:pt>
                <c:pt idx="47">
                  <c:v>0.25396825396825395</c:v>
                </c:pt>
                <c:pt idx="48">
                  <c:v>0.1440329218106996</c:v>
                </c:pt>
              </c:numCache>
            </c:numRef>
          </c:val>
        </c:ser>
        <c:ser>
          <c:idx val="6"/>
          <c:order val="6"/>
          <c:tx>
            <c:strRef>
              <c:f>'Diversity (3 treatments)'!$I$1</c:f>
              <c:strCache>
                <c:ptCount val="1"/>
                <c:pt idx="0">
                  <c:v>Pseudomonas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treatments)'!$I$2:$I$50</c:f>
              <c:numCache>
                <c:formatCode>General</c:formatCode>
                <c:ptCount val="49"/>
                <c:pt idx="0">
                  <c:v>6.5789473684210523E-3</c:v>
                </c:pt>
                <c:pt idx="1">
                  <c:v>0</c:v>
                </c:pt>
                <c:pt idx="2">
                  <c:v>0</c:v>
                </c:pt>
                <c:pt idx="3">
                  <c:v>1.5290519877675841E-2</c:v>
                </c:pt>
                <c:pt idx="4">
                  <c:v>0</c:v>
                </c:pt>
                <c:pt idx="5">
                  <c:v>0</c:v>
                </c:pt>
                <c:pt idx="6">
                  <c:v>1.2931034482758621E-2</c:v>
                </c:pt>
                <c:pt idx="7">
                  <c:v>2.6119402985074626E-2</c:v>
                </c:pt>
                <c:pt idx="8">
                  <c:v>2.3715415019762844E-2</c:v>
                </c:pt>
                <c:pt idx="9">
                  <c:v>3.3175355450236969E-2</c:v>
                </c:pt>
                <c:pt idx="10">
                  <c:v>4.7058823529411764E-2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1.6260162601626018E-2</c:v>
                </c:pt>
                <c:pt idx="17">
                  <c:v>3.7174721189591076E-3</c:v>
                </c:pt>
                <c:pt idx="18">
                  <c:v>0</c:v>
                </c:pt>
                <c:pt idx="19">
                  <c:v>1.7857142857142856E-2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7.3033707865168537E-2</c:v>
                </c:pt>
                <c:pt idx="26">
                  <c:v>8.3333333333333329E-2</c:v>
                </c:pt>
                <c:pt idx="27">
                  <c:v>0.13131313131313133</c:v>
                </c:pt>
                <c:pt idx="28">
                  <c:v>7.6335877862595422E-2</c:v>
                </c:pt>
                <c:pt idx="29">
                  <c:v>3.6363636363636362E-2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7.3394495412844041E-2</c:v>
                </c:pt>
                <c:pt idx="34">
                  <c:v>6.8627450980392163E-2</c:v>
                </c:pt>
                <c:pt idx="35">
                  <c:v>3.7735849056603772E-2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2.9239766081871343E-2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7"/>
          <c:order val="7"/>
          <c:tx>
            <c:strRef>
              <c:f>'Diversity (3 treatments)'!$J$1</c:f>
              <c:strCache>
                <c:ptCount val="1"/>
                <c:pt idx="0">
                  <c:v>Vagococcus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treatments)'!$J$2:$J$50</c:f>
              <c:numCache>
                <c:formatCode>General</c:formatCode>
                <c:ptCount val="49"/>
                <c:pt idx="0">
                  <c:v>7.5657894736842105E-2</c:v>
                </c:pt>
                <c:pt idx="1">
                  <c:v>9.3117408906882596E-2</c:v>
                </c:pt>
                <c:pt idx="2">
                  <c:v>5.2401746724890827E-2</c:v>
                </c:pt>
                <c:pt idx="3">
                  <c:v>2.1406727828746176E-2</c:v>
                </c:pt>
                <c:pt idx="4">
                  <c:v>1.7667844522968199E-2</c:v>
                </c:pt>
                <c:pt idx="5">
                  <c:v>3.888888888888889E-2</c:v>
                </c:pt>
                <c:pt idx="6">
                  <c:v>7.3275862068965511E-2</c:v>
                </c:pt>
                <c:pt idx="7">
                  <c:v>3.7313432835820892E-2</c:v>
                </c:pt>
                <c:pt idx="8">
                  <c:v>0.1067193675889328</c:v>
                </c:pt>
                <c:pt idx="9">
                  <c:v>8.0568720379146919E-2</c:v>
                </c:pt>
                <c:pt idx="10">
                  <c:v>4.7058823529411764E-2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4.878048780487805E-2</c:v>
                </c:pt>
                <c:pt idx="17">
                  <c:v>0</c:v>
                </c:pt>
                <c:pt idx="18">
                  <c:v>1.4925373134328358E-2</c:v>
                </c:pt>
                <c:pt idx="19">
                  <c:v>5.9523809523809521E-3</c:v>
                </c:pt>
                <c:pt idx="20">
                  <c:v>0</c:v>
                </c:pt>
                <c:pt idx="21">
                  <c:v>0.1242603550295858</c:v>
                </c:pt>
                <c:pt idx="22">
                  <c:v>0.41176470588235292</c:v>
                </c:pt>
                <c:pt idx="25">
                  <c:v>2.8089887640449437E-2</c:v>
                </c:pt>
                <c:pt idx="26">
                  <c:v>0.27083333333333331</c:v>
                </c:pt>
                <c:pt idx="27">
                  <c:v>0</c:v>
                </c:pt>
                <c:pt idx="28">
                  <c:v>7.6335877862595422E-2</c:v>
                </c:pt>
                <c:pt idx="29">
                  <c:v>7.2727272727272724E-2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1.3761467889908258E-2</c:v>
                </c:pt>
                <c:pt idx="34">
                  <c:v>0.11764705882352941</c:v>
                </c:pt>
                <c:pt idx="35">
                  <c:v>4.716981132075472E-2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8"/>
          <c:order val="8"/>
          <c:tx>
            <c:strRef>
              <c:f>'Diversity (3 treatments)'!$K$1</c:f>
              <c:strCache>
                <c:ptCount val="1"/>
                <c:pt idx="0">
                  <c:v>Alcaligenes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treatments)'!$K$2:$K$50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3.0581039755351682E-3</c:v>
                </c:pt>
                <c:pt idx="4">
                  <c:v>3.5335689045936395E-3</c:v>
                </c:pt>
                <c:pt idx="5">
                  <c:v>2.7777777777777779E-3</c:v>
                </c:pt>
                <c:pt idx="6">
                  <c:v>8.6206896551724137E-3</c:v>
                </c:pt>
                <c:pt idx="7">
                  <c:v>1.8656716417910446E-2</c:v>
                </c:pt>
                <c:pt idx="8">
                  <c:v>9.0909090909090912E-2</c:v>
                </c:pt>
                <c:pt idx="9">
                  <c:v>6.6350710900473939E-2</c:v>
                </c:pt>
                <c:pt idx="10">
                  <c:v>0.16862745098039217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5.9523809523809521E-3</c:v>
                </c:pt>
                <c:pt idx="20">
                  <c:v>9.6153846153846159E-3</c:v>
                </c:pt>
                <c:pt idx="21">
                  <c:v>5.9171597633136093E-3</c:v>
                </c:pt>
                <c:pt idx="22">
                  <c:v>7.3529411764705881E-3</c:v>
                </c:pt>
                <c:pt idx="25">
                  <c:v>2.247191011235955E-2</c:v>
                </c:pt>
                <c:pt idx="26">
                  <c:v>3.4722222222222224E-2</c:v>
                </c:pt>
                <c:pt idx="27">
                  <c:v>5.0505050505050504E-2</c:v>
                </c:pt>
                <c:pt idx="28">
                  <c:v>7.6335877862595417E-3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4.5871559633027525E-3</c:v>
                </c:pt>
                <c:pt idx="34">
                  <c:v>9.8039215686274508E-3</c:v>
                </c:pt>
                <c:pt idx="35">
                  <c:v>9.433962264150943E-3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9"/>
          <c:order val="9"/>
          <c:tx>
            <c:strRef>
              <c:f>'Diversity (3 treatments)'!$L$1</c:f>
              <c:strCache>
                <c:ptCount val="1"/>
                <c:pt idx="0">
                  <c:v>Myroides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treatments)'!$L$2:$L$50</c:f>
              <c:numCache>
                <c:formatCode>General</c:formatCode>
                <c:ptCount val="49"/>
                <c:pt idx="0">
                  <c:v>0.23684210526315788</c:v>
                </c:pt>
                <c:pt idx="1">
                  <c:v>0.16194331983805668</c:v>
                </c:pt>
                <c:pt idx="2">
                  <c:v>2.1834061135371178E-2</c:v>
                </c:pt>
                <c:pt idx="3">
                  <c:v>1.2232415902140673E-2</c:v>
                </c:pt>
                <c:pt idx="4">
                  <c:v>1.4134275618374558E-2</c:v>
                </c:pt>
                <c:pt idx="5">
                  <c:v>5.5555555555555558E-3</c:v>
                </c:pt>
                <c:pt idx="6">
                  <c:v>6.8965517241379309E-2</c:v>
                </c:pt>
                <c:pt idx="7">
                  <c:v>3.3582089552238806E-2</c:v>
                </c:pt>
                <c:pt idx="8">
                  <c:v>0.16996047430830039</c:v>
                </c:pt>
                <c:pt idx="9">
                  <c:v>0</c:v>
                </c:pt>
                <c:pt idx="10">
                  <c:v>1.1764705882352941E-2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3.2520325203252036E-2</c:v>
                </c:pt>
                <c:pt idx="17">
                  <c:v>0</c:v>
                </c:pt>
                <c:pt idx="18">
                  <c:v>0</c:v>
                </c:pt>
                <c:pt idx="19">
                  <c:v>1.1904761904761904E-2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1.6853932584269662E-2</c:v>
                </c:pt>
                <c:pt idx="26">
                  <c:v>6.9444444444444441E-3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2.8301886792452831E-2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'Diversity (3 treatments)'!$M$1</c:f>
              <c:strCache>
                <c:ptCount val="1"/>
                <c:pt idx="0">
                  <c:v>Lactococcus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treatments)'!$M$2:$M$50</c:f>
              <c:numCache>
                <c:formatCode>General</c:formatCode>
                <c:ptCount val="49"/>
                <c:pt idx="0">
                  <c:v>6.5789473684210523E-3</c:v>
                </c:pt>
                <c:pt idx="1">
                  <c:v>8.0971659919028341E-3</c:v>
                </c:pt>
                <c:pt idx="2">
                  <c:v>3.4934497816593885E-2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3.952569169960474E-3</c:v>
                </c:pt>
                <c:pt idx="9">
                  <c:v>4.7393364928909956E-3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7.4349442379182153E-3</c:v>
                </c:pt>
                <c:pt idx="18">
                  <c:v>0</c:v>
                </c:pt>
                <c:pt idx="19">
                  <c:v>0</c:v>
                </c:pt>
                <c:pt idx="20">
                  <c:v>1.9230769230769232E-2</c:v>
                </c:pt>
                <c:pt idx="21">
                  <c:v>0</c:v>
                </c:pt>
                <c:pt idx="22">
                  <c:v>0</c:v>
                </c:pt>
                <c:pt idx="25">
                  <c:v>1.1235955056179775E-2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9.433962264150943E-3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11"/>
          <c:order val="11"/>
          <c:tx>
            <c:strRef>
              <c:f>'Diversity (3 treatments)'!$N$1</c:f>
              <c:strCache>
                <c:ptCount val="1"/>
                <c:pt idx="0">
                  <c:v>Staphylococcus</c:v>
                </c:pt>
              </c:strCache>
            </c:strRef>
          </c:tx>
          <c:spPr>
            <a:solidFill>
              <a:srgbClr val="FFFF00"/>
            </a:solidFill>
          </c:spPr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treatments)'!$N$2:$N$50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5.6179775280898875E-3</c:v>
                </c:pt>
                <c:pt idx="26">
                  <c:v>4.1666666666666664E-2</c:v>
                </c:pt>
                <c:pt idx="27">
                  <c:v>2.0202020202020204E-2</c:v>
                </c:pt>
                <c:pt idx="28">
                  <c:v>4.5801526717557252E-2</c:v>
                </c:pt>
                <c:pt idx="29">
                  <c:v>2.4242424242424242E-2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9.8039215686274508E-3</c:v>
                </c:pt>
                <c:pt idx="35">
                  <c:v>9.433962264150943E-3</c:v>
                </c:pt>
                <c:pt idx="38">
                  <c:v>0.49740932642487046</c:v>
                </c:pt>
                <c:pt idx="39">
                  <c:v>0.40425531914893614</c:v>
                </c:pt>
                <c:pt idx="40">
                  <c:v>0.10666666666666667</c:v>
                </c:pt>
                <c:pt idx="41">
                  <c:v>0.26</c:v>
                </c:pt>
                <c:pt idx="42">
                  <c:v>0.22292993630573249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5.8479532163742687E-3</c:v>
                </c:pt>
                <c:pt idx="47">
                  <c:v>1.5873015873015872E-2</c:v>
                </c:pt>
                <c:pt idx="48">
                  <c:v>2.4691358024691357E-2</c:v>
                </c:pt>
              </c:numCache>
            </c:numRef>
          </c:val>
        </c:ser>
        <c:ser>
          <c:idx val="12"/>
          <c:order val="12"/>
          <c:tx>
            <c:strRef>
              <c:f>'Diversity (3 treatments)'!$O$1</c:f>
              <c:strCache>
                <c:ptCount val="1"/>
                <c:pt idx="0">
                  <c:v>Lactobacillus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treatments)'!$O$2:$O$50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4.49438202247191E-2</c:v>
                </c:pt>
                <c:pt idx="26">
                  <c:v>2.0833333333333332E-2</c:v>
                </c:pt>
                <c:pt idx="27">
                  <c:v>5.0505050505050504E-2</c:v>
                </c:pt>
                <c:pt idx="28">
                  <c:v>1.5267175572519083E-2</c:v>
                </c:pt>
                <c:pt idx="29">
                  <c:v>6.0606060606060606E-3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2.7522935779816515E-2</c:v>
                </c:pt>
                <c:pt idx="34">
                  <c:v>4.9019607843137254E-2</c:v>
                </c:pt>
                <c:pt idx="35">
                  <c:v>1.8867924528301886E-2</c:v>
                </c:pt>
                <c:pt idx="38">
                  <c:v>0</c:v>
                </c:pt>
                <c:pt idx="39">
                  <c:v>0</c:v>
                </c:pt>
                <c:pt idx="40">
                  <c:v>6.6666666666666671E-3</c:v>
                </c:pt>
                <c:pt idx="41">
                  <c:v>0</c:v>
                </c:pt>
                <c:pt idx="42">
                  <c:v>3.1847133757961783E-2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1.7543859649122806E-2</c:v>
                </c:pt>
                <c:pt idx="47">
                  <c:v>1.5873015873015872E-2</c:v>
                </c:pt>
                <c:pt idx="48">
                  <c:v>0.1111111111111111</c:v>
                </c:pt>
              </c:numCache>
            </c:numRef>
          </c:val>
        </c:ser>
        <c:ser>
          <c:idx val="13"/>
          <c:order val="13"/>
          <c:tx>
            <c:strRef>
              <c:f>'Diversity (3 treatments)'!$P$1</c:f>
              <c:strCache>
                <c:ptCount val="1"/>
                <c:pt idx="0">
                  <c:v>Enterococcus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treatments)'!$P$2:$P$50</c:f>
              <c:numCache>
                <c:formatCode>General</c:formatCode>
                <c:ptCount val="49"/>
                <c:pt idx="0">
                  <c:v>6.5789473684210523E-3</c:v>
                </c:pt>
                <c:pt idx="1">
                  <c:v>8.0971659919028341E-3</c:v>
                </c:pt>
                <c:pt idx="2">
                  <c:v>2.6200873362445413E-2</c:v>
                </c:pt>
                <c:pt idx="3">
                  <c:v>1.834862385321101E-2</c:v>
                </c:pt>
                <c:pt idx="4">
                  <c:v>3.5335689045936395E-3</c:v>
                </c:pt>
                <c:pt idx="5">
                  <c:v>2.7777777777777779E-3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1.3761467889908258E-2</c:v>
                </c:pt>
                <c:pt idx="34">
                  <c:v>0</c:v>
                </c:pt>
                <c:pt idx="35">
                  <c:v>0</c:v>
                </c:pt>
                <c:pt idx="38">
                  <c:v>0</c:v>
                </c:pt>
                <c:pt idx="39">
                  <c:v>0.31382978723404253</c:v>
                </c:pt>
                <c:pt idx="40">
                  <c:v>0</c:v>
                </c:pt>
                <c:pt idx="41">
                  <c:v>0</c:v>
                </c:pt>
                <c:pt idx="42">
                  <c:v>0.38853503184713378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1.1695906432748537E-2</c:v>
                </c:pt>
                <c:pt idx="47">
                  <c:v>0.5</c:v>
                </c:pt>
                <c:pt idx="48">
                  <c:v>0.26748971193415638</c:v>
                </c:pt>
              </c:numCache>
            </c:numRef>
          </c:val>
        </c:ser>
        <c:ser>
          <c:idx val="14"/>
          <c:order val="14"/>
          <c:tx>
            <c:strRef>
              <c:f>'Diversity (3 treatments)'!$Q$1</c:f>
              <c:strCache>
                <c:ptCount val="1"/>
                <c:pt idx="0">
                  <c:v>Escherichia coli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treatments)'!$Q$2:$Q$50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1.1235955056179775E-2</c:v>
                </c:pt>
                <c:pt idx="26">
                  <c:v>6.9444444444444441E-3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4.5871559633027525E-3</c:v>
                </c:pt>
                <c:pt idx="34">
                  <c:v>0</c:v>
                </c:pt>
                <c:pt idx="35">
                  <c:v>0</c:v>
                </c:pt>
                <c:pt idx="38">
                  <c:v>0.33678756476683935</c:v>
                </c:pt>
                <c:pt idx="39">
                  <c:v>0.1702127659574468</c:v>
                </c:pt>
                <c:pt idx="40">
                  <c:v>0.11333333333333333</c:v>
                </c:pt>
                <c:pt idx="41">
                  <c:v>0.38</c:v>
                </c:pt>
                <c:pt idx="42">
                  <c:v>0.31210191082802546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0.13450292397660818</c:v>
                </c:pt>
                <c:pt idx="47">
                  <c:v>0.12698412698412698</c:v>
                </c:pt>
                <c:pt idx="48">
                  <c:v>0.30864197530864196</c:v>
                </c:pt>
              </c:numCache>
            </c:numRef>
          </c:val>
        </c:ser>
        <c:ser>
          <c:idx val="15"/>
          <c:order val="15"/>
          <c:tx>
            <c:strRef>
              <c:f>'Diversity (3 treatments)'!$R$1</c:f>
              <c:strCache>
                <c:ptCount val="1"/>
                <c:pt idx="0">
                  <c:v>Ochrobactrum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treatments)'!$R$2:$R$50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0.2953216374269006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16"/>
          <c:order val="16"/>
          <c:tx>
            <c:strRef>
              <c:f>'Diversity (3 treatments)'!$S$1</c:f>
              <c:strCache>
                <c:ptCount val="1"/>
                <c:pt idx="0">
                  <c:v>Acinetobacter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treatments)'!$S$2:$S$50</c:f>
              <c:numCache>
                <c:formatCode>General</c:formatCode>
                <c:ptCount val="49"/>
                <c:pt idx="0">
                  <c:v>3.2894736842105261E-2</c:v>
                </c:pt>
                <c:pt idx="1">
                  <c:v>2.4291497975708502E-2</c:v>
                </c:pt>
                <c:pt idx="2">
                  <c:v>1.3100436681222707E-2</c:v>
                </c:pt>
                <c:pt idx="3">
                  <c:v>1.2232415902140673E-2</c:v>
                </c:pt>
                <c:pt idx="4">
                  <c:v>7.0671378091872791E-3</c:v>
                </c:pt>
                <c:pt idx="5">
                  <c:v>8.3333333333333332E-3</c:v>
                </c:pt>
                <c:pt idx="6">
                  <c:v>8.6206896551724137E-3</c:v>
                </c:pt>
                <c:pt idx="7">
                  <c:v>3.7313432835820895E-3</c:v>
                </c:pt>
                <c:pt idx="8">
                  <c:v>2.3715415019762844E-2</c:v>
                </c:pt>
                <c:pt idx="9">
                  <c:v>0</c:v>
                </c:pt>
                <c:pt idx="10">
                  <c:v>1.1764705882352941E-2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8.130081300813009E-3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7.3529411764705881E-3</c:v>
                </c:pt>
                <c:pt idx="25">
                  <c:v>1.6853932584269662E-2</c:v>
                </c:pt>
                <c:pt idx="26">
                  <c:v>2.0833333333333332E-2</c:v>
                </c:pt>
                <c:pt idx="27">
                  <c:v>2.0202020202020204E-2</c:v>
                </c:pt>
                <c:pt idx="28">
                  <c:v>1.5267175572519083E-2</c:v>
                </c:pt>
                <c:pt idx="29">
                  <c:v>6.0606060606060606E-3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1.3761467889908258E-2</c:v>
                </c:pt>
                <c:pt idx="34">
                  <c:v>1.9607843137254902E-2</c:v>
                </c:pt>
                <c:pt idx="35">
                  <c:v>1.8867924528301886E-2</c:v>
                </c:pt>
                <c:pt idx="38">
                  <c:v>0.12435233160621761</c:v>
                </c:pt>
                <c:pt idx="39">
                  <c:v>5.3191489361702126E-3</c:v>
                </c:pt>
                <c:pt idx="40">
                  <c:v>0</c:v>
                </c:pt>
                <c:pt idx="41">
                  <c:v>0.26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3.1746031746031744E-2</c:v>
                </c:pt>
                <c:pt idx="48">
                  <c:v>1.2345679012345678E-2</c:v>
                </c:pt>
              </c:numCache>
            </c:numRef>
          </c:val>
        </c:ser>
        <c:ser>
          <c:idx val="17"/>
          <c:order val="17"/>
          <c:tx>
            <c:strRef>
              <c:f>'Diversity (3 treatments)'!$T$1</c:f>
              <c:strCache>
                <c:ptCount val="1"/>
                <c:pt idx="0">
                  <c:v>Arthrobacter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treatments)'!$T$2:$T$50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2.247191011235955E-2</c:v>
                </c:pt>
                <c:pt idx="26">
                  <c:v>2.0833333333333332E-2</c:v>
                </c:pt>
                <c:pt idx="27">
                  <c:v>6.0606060606060608E-2</c:v>
                </c:pt>
                <c:pt idx="28">
                  <c:v>1.5267175572519083E-2</c:v>
                </c:pt>
                <c:pt idx="29">
                  <c:v>1.2121212121212121E-2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4.5871559633027525E-3</c:v>
                </c:pt>
                <c:pt idx="34">
                  <c:v>6.8627450980392163E-2</c:v>
                </c:pt>
                <c:pt idx="35">
                  <c:v>9.433962264150943E-3</c:v>
                </c:pt>
                <c:pt idx="38">
                  <c:v>1.0362694300518135E-2</c:v>
                </c:pt>
                <c:pt idx="39">
                  <c:v>8.5106382978723402E-2</c:v>
                </c:pt>
                <c:pt idx="40">
                  <c:v>6.6666666666666671E-3</c:v>
                </c:pt>
                <c:pt idx="41">
                  <c:v>0.05</c:v>
                </c:pt>
                <c:pt idx="42">
                  <c:v>1.9108280254777069E-2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2.9239766081871343E-3</c:v>
                </c:pt>
                <c:pt idx="47">
                  <c:v>2.3809523809523808E-2</c:v>
                </c:pt>
                <c:pt idx="48">
                  <c:v>0.11522633744855967</c:v>
                </c:pt>
              </c:numCache>
            </c:numRef>
          </c:val>
        </c:ser>
        <c:ser>
          <c:idx val="18"/>
          <c:order val="18"/>
          <c:tx>
            <c:strRef>
              <c:f>'Diversity (3 treatments)'!$U$1</c:f>
              <c:strCache>
                <c:ptCount val="1"/>
                <c:pt idx="0">
                  <c:v>Candida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treatments)'!$U$2:$U$50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3.5335689045936395E-3</c:v>
                </c:pt>
                <c:pt idx="5">
                  <c:v>2.7777777777777779E-3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1.9230769230769232E-2</c:v>
                </c:pt>
                <c:pt idx="21">
                  <c:v>5.9171597633136093E-3</c:v>
                </c:pt>
                <c:pt idx="22">
                  <c:v>6.6176470588235295E-2</c:v>
                </c:pt>
                <c:pt idx="25">
                  <c:v>5.6179775280898875E-3</c:v>
                </c:pt>
                <c:pt idx="26">
                  <c:v>1.3888888888888888E-2</c:v>
                </c:pt>
                <c:pt idx="27">
                  <c:v>0</c:v>
                </c:pt>
                <c:pt idx="28">
                  <c:v>0</c:v>
                </c:pt>
                <c:pt idx="29">
                  <c:v>6.0606060606060606E-3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4.5871559633027525E-3</c:v>
                </c:pt>
                <c:pt idx="34">
                  <c:v>9.8039215686274508E-3</c:v>
                </c:pt>
                <c:pt idx="35">
                  <c:v>1.8867924528301886E-2</c:v>
                </c:pt>
                <c:pt idx="38">
                  <c:v>5.1813471502590676E-3</c:v>
                </c:pt>
                <c:pt idx="39">
                  <c:v>1.0638297872340425E-2</c:v>
                </c:pt>
                <c:pt idx="40">
                  <c:v>6.6666666666666671E-3</c:v>
                </c:pt>
                <c:pt idx="41">
                  <c:v>0.02</c:v>
                </c:pt>
                <c:pt idx="42">
                  <c:v>6.369426751592357E-3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19"/>
          <c:order val="19"/>
          <c:tx>
            <c:strRef>
              <c:f>'Diversity (3 treatments)'!$V$1</c:f>
              <c:strCache>
                <c:ptCount val="1"/>
                <c:pt idx="0">
                  <c:v>Citrobacter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treatments)'!$V$2:$V$50</c:f>
              <c:numCache>
                <c:formatCode>General</c:formatCode>
                <c:ptCount val="49"/>
                <c:pt idx="0">
                  <c:v>9.8684210526315784E-3</c:v>
                </c:pt>
                <c:pt idx="1">
                  <c:v>0</c:v>
                </c:pt>
                <c:pt idx="2">
                  <c:v>0</c:v>
                </c:pt>
                <c:pt idx="3">
                  <c:v>3.0581039755351682E-3</c:v>
                </c:pt>
                <c:pt idx="4">
                  <c:v>3.5335689045936395E-3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5.6179775280898875E-3</c:v>
                </c:pt>
                <c:pt idx="26">
                  <c:v>0</c:v>
                </c:pt>
                <c:pt idx="27">
                  <c:v>0.13131313131313133</c:v>
                </c:pt>
                <c:pt idx="28">
                  <c:v>3.0534351145038167E-2</c:v>
                </c:pt>
                <c:pt idx="29">
                  <c:v>1.2121212121212121E-2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9.1743119266055051E-3</c:v>
                </c:pt>
                <c:pt idx="34">
                  <c:v>9.8039215686274508E-3</c:v>
                </c:pt>
                <c:pt idx="35">
                  <c:v>1.8867924528301886E-2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20"/>
          <c:order val="20"/>
          <c:tx>
            <c:strRef>
              <c:f>'Diversity (3 treatments)'!$W$1</c:f>
              <c:strCache>
                <c:ptCount val="1"/>
                <c:pt idx="0">
                  <c:v>Clostridium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treatments)'!$W$2:$W$50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5.0561797752808987E-2</c:v>
                </c:pt>
                <c:pt idx="26">
                  <c:v>5.5555555555555552E-2</c:v>
                </c:pt>
                <c:pt idx="27">
                  <c:v>8.0808080808080815E-2</c:v>
                </c:pt>
                <c:pt idx="28">
                  <c:v>1.5267175572519083E-2</c:v>
                </c:pt>
                <c:pt idx="29">
                  <c:v>4.8484848484848485E-2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8.2568807339449546E-2</c:v>
                </c:pt>
                <c:pt idx="34">
                  <c:v>0</c:v>
                </c:pt>
                <c:pt idx="35">
                  <c:v>0</c:v>
                </c:pt>
                <c:pt idx="38">
                  <c:v>5.1813471502590676E-3</c:v>
                </c:pt>
                <c:pt idx="39">
                  <c:v>1.0638297872340425E-2</c:v>
                </c:pt>
                <c:pt idx="40">
                  <c:v>6.6666666666666671E-3</c:v>
                </c:pt>
                <c:pt idx="41">
                  <c:v>0.03</c:v>
                </c:pt>
                <c:pt idx="42">
                  <c:v>6.369426751592357E-3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21"/>
          <c:order val="21"/>
          <c:tx>
            <c:strRef>
              <c:f>'Diversity (3 treatments)'!$X$1</c:f>
              <c:strCache>
                <c:ptCount val="1"/>
                <c:pt idx="0">
                  <c:v>Burkholderia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treatments)'!$X$2:$X$50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5.6179775280898875E-3</c:v>
                </c:pt>
                <c:pt idx="26">
                  <c:v>0</c:v>
                </c:pt>
                <c:pt idx="27">
                  <c:v>1.0101010101010102E-2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0.14678899082568808</c:v>
                </c:pt>
                <c:pt idx="34">
                  <c:v>5.8823529411764705E-2</c:v>
                </c:pt>
                <c:pt idx="35">
                  <c:v>5.6603773584905662E-2</c:v>
                </c:pt>
                <c:pt idx="38">
                  <c:v>0</c:v>
                </c:pt>
                <c:pt idx="39">
                  <c:v>0</c:v>
                </c:pt>
                <c:pt idx="40">
                  <c:v>1.3333333333333334E-2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5.8479532163742687E-3</c:v>
                </c:pt>
                <c:pt idx="47">
                  <c:v>3.1746031746031744E-2</c:v>
                </c:pt>
                <c:pt idx="48">
                  <c:v>8.23045267489712E-3</c:v>
                </c:pt>
              </c:numCache>
            </c:numRef>
          </c:val>
        </c:ser>
        <c:ser>
          <c:idx val="22"/>
          <c:order val="22"/>
          <c:tx>
            <c:strRef>
              <c:f>'Diversity (3 treatments)'!$Y$1</c:f>
              <c:strCache>
                <c:ptCount val="1"/>
                <c:pt idx="0">
                  <c:v>Enterobacter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treatments)'!$Y$2:$Y$50</c:f>
              <c:numCache>
                <c:formatCode>General</c:formatCode>
                <c:ptCount val="49"/>
                <c:pt idx="0">
                  <c:v>1.6447368421052631E-2</c:v>
                </c:pt>
                <c:pt idx="1">
                  <c:v>0</c:v>
                </c:pt>
                <c:pt idx="2">
                  <c:v>4.3668122270742356E-3</c:v>
                </c:pt>
                <c:pt idx="3">
                  <c:v>3.0581039755351682E-3</c:v>
                </c:pt>
                <c:pt idx="4">
                  <c:v>1.0600706713780919E-2</c:v>
                </c:pt>
                <c:pt idx="5">
                  <c:v>2.7777777777777779E-3</c:v>
                </c:pt>
                <c:pt idx="6">
                  <c:v>4.3103448275862068E-3</c:v>
                </c:pt>
                <c:pt idx="7">
                  <c:v>1.8656716417910446E-2</c:v>
                </c:pt>
                <c:pt idx="8">
                  <c:v>7.9051383399209481E-3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6.8807339449541288E-2</c:v>
                </c:pt>
                <c:pt idx="34">
                  <c:v>9.8039215686274508E-3</c:v>
                </c:pt>
                <c:pt idx="35">
                  <c:v>3.7735849056603772E-2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23"/>
          <c:order val="23"/>
          <c:tx>
            <c:strRef>
              <c:f>'Diversity (3 treatments)'!$Z$1</c:f>
              <c:strCache>
                <c:ptCount val="1"/>
                <c:pt idx="0">
                  <c:v>Klebsiella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treatments)'!$Z$2:$Z$50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1.7667844522968199E-2</c:v>
                </c:pt>
                <c:pt idx="5">
                  <c:v>1.6666666666666666E-2</c:v>
                </c:pt>
                <c:pt idx="6">
                  <c:v>4.3103448275862068E-3</c:v>
                </c:pt>
                <c:pt idx="7">
                  <c:v>0</c:v>
                </c:pt>
                <c:pt idx="8">
                  <c:v>1.1857707509881422E-2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3.7174721189591076E-3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5.9171597633136093E-3</c:v>
                </c:pt>
                <c:pt idx="22">
                  <c:v>0</c:v>
                </c:pt>
                <c:pt idx="25">
                  <c:v>0</c:v>
                </c:pt>
                <c:pt idx="26">
                  <c:v>6.9444444444444441E-3</c:v>
                </c:pt>
                <c:pt idx="27">
                  <c:v>1.0101010101010102E-2</c:v>
                </c:pt>
                <c:pt idx="28">
                  <c:v>3.0534351145038167E-2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9.433962264150943E-3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24"/>
          <c:order val="24"/>
          <c:tx>
            <c:strRef>
              <c:f>'Diversity (3 treatments)'!$AA$1</c:f>
              <c:strCache>
                <c:ptCount val="1"/>
                <c:pt idx="0">
                  <c:v>Raoultella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treatments)'!$AA$2:$AA$50</c:f>
              <c:numCache>
                <c:formatCode>General</c:formatCode>
                <c:ptCount val="49"/>
                <c:pt idx="0">
                  <c:v>9.8684210526315784E-3</c:v>
                </c:pt>
                <c:pt idx="1">
                  <c:v>4.048582995951417E-3</c:v>
                </c:pt>
                <c:pt idx="2">
                  <c:v>8.7336244541484712E-3</c:v>
                </c:pt>
                <c:pt idx="3">
                  <c:v>1.2232415902140673E-2</c:v>
                </c:pt>
                <c:pt idx="4">
                  <c:v>3.5335689045936395E-3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3.7174721189591076E-3</c:v>
                </c:pt>
                <c:pt idx="18">
                  <c:v>3.7313432835820895E-3</c:v>
                </c:pt>
                <c:pt idx="19">
                  <c:v>5.9523809523809521E-3</c:v>
                </c:pt>
                <c:pt idx="20">
                  <c:v>0</c:v>
                </c:pt>
                <c:pt idx="21">
                  <c:v>1.1834319526627219E-2</c:v>
                </c:pt>
                <c:pt idx="22">
                  <c:v>0</c:v>
                </c:pt>
                <c:pt idx="25">
                  <c:v>5.6179775280898875E-3</c:v>
                </c:pt>
                <c:pt idx="26">
                  <c:v>0</c:v>
                </c:pt>
                <c:pt idx="27">
                  <c:v>1.0101010101010102E-2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9.8039215686274508E-3</c:v>
                </c:pt>
                <c:pt idx="35">
                  <c:v>9.433962264150943E-3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25"/>
          <c:order val="25"/>
          <c:tx>
            <c:strRef>
              <c:f>'Diversity (3 treatments)'!$AB$1</c:f>
              <c:strCache>
                <c:ptCount val="1"/>
                <c:pt idx="0">
                  <c:v>Comamonas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treatments)'!$AB$2:$AB$50</c:f>
              <c:numCache>
                <c:formatCode>General</c:formatCode>
                <c:ptCount val="49"/>
                <c:pt idx="0">
                  <c:v>9.8684210526315801E-3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2.7777777777777779E-3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5.6179775280898875E-3</c:v>
                </c:pt>
                <c:pt idx="26">
                  <c:v>0</c:v>
                </c:pt>
                <c:pt idx="27">
                  <c:v>0</c:v>
                </c:pt>
                <c:pt idx="28">
                  <c:v>3.0534351145038167E-2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4.5871559633027525E-3</c:v>
                </c:pt>
                <c:pt idx="34">
                  <c:v>9.8039215686274508E-3</c:v>
                </c:pt>
                <c:pt idx="35">
                  <c:v>1.8867924528301886E-2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26"/>
          <c:order val="26"/>
          <c:tx>
            <c:strRef>
              <c:f>'Diversity (3 treatments)'!$AC$1</c:f>
              <c:strCache>
                <c:ptCount val="1"/>
                <c:pt idx="0">
                  <c:v>Bordetella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treatments)'!$AC$2:$AC$50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1.1194029850746268E-2</c:v>
                </c:pt>
                <c:pt idx="8">
                  <c:v>3.952569169960474E-3</c:v>
                </c:pt>
                <c:pt idx="9">
                  <c:v>4.2654028436018961E-2</c:v>
                </c:pt>
                <c:pt idx="10">
                  <c:v>1.5686274509803921E-2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27"/>
          <c:order val="27"/>
          <c:tx>
            <c:strRef>
              <c:f>'Diversity (3 treatments)'!$AD$1</c:f>
              <c:strCache>
                <c:ptCount val="1"/>
                <c:pt idx="0">
                  <c:v>Lysinibacillus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treatments)'!$AD$2:$AD$50</c:f>
              <c:numCache>
                <c:formatCode>General</c:formatCode>
                <c:ptCount val="49"/>
                <c:pt idx="0">
                  <c:v>1.3157894736842105E-2</c:v>
                </c:pt>
                <c:pt idx="1">
                  <c:v>3.2388663967611336E-2</c:v>
                </c:pt>
                <c:pt idx="2">
                  <c:v>1.3100436681222707E-2</c:v>
                </c:pt>
                <c:pt idx="3">
                  <c:v>0.10091743119266056</c:v>
                </c:pt>
                <c:pt idx="4">
                  <c:v>1.7667844522968199E-2</c:v>
                </c:pt>
                <c:pt idx="5">
                  <c:v>5.5555555555555558E-3</c:v>
                </c:pt>
                <c:pt idx="6">
                  <c:v>4.3103448275862068E-3</c:v>
                </c:pt>
                <c:pt idx="7">
                  <c:v>3.7313432835820895E-3</c:v>
                </c:pt>
                <c:pt idx="8">
                  <c:v>1.9762845849802372E-2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28"/>
          <c:order val="28"/>
          <c:tx>
            <c:strRef>
              <c:f>'Diversity (3 treatments)'!$AE$1</c:f>
              <c:strCache>
                <c:ptCount val="1"/>
                <c:pt idx="0">
                  <c:v>Leucobacter 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treatments)'!$AE$2:$AE$50</c:f>
              <c:numCache>
                <c:formatCode>General</c:formatCode>
                <c:ptCount val="49"/>
                <c:pt idx="0">
                  <c:v>2.3026315789473683E-2</c:v>
                </c:pt>
                <c:pt idx="1">
                  <c:v>0</c:v>
                </c:pt>
                <c:pt idx="2">
                  <c:v>2.6200873362445413E-2</c:v>
                </c:pt>
                <c:pt idx="3">
                  <c:v>1.2232415902140673E-2</c:v>
                </c:pt>
                <c:pt idx="4">
                  <c:v>0</c:v>
                </c:pt>
                <c:pt idx="5">
                  <c:v>2.5000000000000001E-2</c:v>
                </c:pt>
                <c:pt idx="6">
                  <c:v>4.3103448275862068E-3</c:v>
                </c:pt>
                <c:pt idx="7">
                  <c:v>2.2388059701492536E-2</c:v>
                </c:pt>
                <c:pt idx="8">
                  <c:v>5.533596837944664E-2</c:v>
                </c:pt>
                <c:pt idx="9">
                  <c:v>8.0568720379146919E-2</c:v>
                </c:pt>
                <c:pt idx="10">
                  <c:v>1.1764705882352941E-2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3.2520325203252036E-2</c:v>
                </c:pt>
                <c:pt idx="17">
                  <c:v>7.4349442379182153E-3</c:v>
                </c:pt>
                <c:pt idx="18">
                  <c:v>3.3582089552238806E-2</c:v>
                </c:pt>
                <c:pt idx="19">
                  <c:v>5.3571428571428568E-2</c:v>
                </c:pt>
                <c:pt idx="20">
                  <c:v>9.6153846153846159E-3</c:v>
                </c:pt>
                <c:pt idx="21">
                  <c:v>0.1242603550295858</c:v>
                </c:pt>
                <c:pt idx="22">
                  <c:v>9.5588235294117641E-2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29"/>
          <c:order val="29"/>
          <c:tx>
            <c:strRef>
              <c:f>'Diversity (3 treatments)'!$AF$1</c:f>
              <c:strCache>
                <c:ptCount val="1"/>
                <c:pt idx="0">
                  <c:v>Paenochrobactrum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treatments)'!$AF$2:$AF$50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3.7313432835820895E-3</c:v>
                </c:pt>
                <c:pt idx="8">
                  <c:v>1.1857707509881422E-2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30"/>
          <c:order val="30"/>
          <c:tx>
            <c:strRef>
              <c:f>'Diversity (3 treatments)'!$AG$1</c:f>
              <c:strCache>
                <c:ptCount val="1"/>
                <c:pt idx="0">
                  <c:v>Sphingobacterium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treatments)'!$AG$2:$AG$50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0</c:v>
                </c:pt>
                <c:pt idx="26">
                  <c:v>2.7777777777777776E-2</c:v>
                </c:pt>
                <c:pt idx="27">
                  <c:v>0</c:v>
                </c:pt>
                <c:pt idx="28">
                  <c:v>1.5267175572519083E-2</c:v>
                </c:pt>
                <c:pt idx="29">
                  <c:v>6.0606060606060606E-3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1.834862385321101E-2</c:v>
                </c:pt>
                <c:pt idx="34">
                  <c:v>2.9411764705882353E-2</c:v>
                </c:pt>
                <c:pt idx="35">
                  <c:v>1.8867924528301886E-2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31"/>
          <c:order val="31"/>
          <c:tx>
            <c:strRef>
              <c:f>'Diversity (3 treatments)'!$AH$1</c:f>
              <c:strCache>
                <c:ptCount val="1"/>
                <c:pt idx="0">
                  <c:v>Stenotrophomonas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treatments)'!$AH$2:$AH$50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3.2520325203252036E-2</c:v>
                </c:pt>
                <c:pt idx="17">
                  <c:v>3.7174721189591076E-3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5.6179775280898875E-3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4.1284403669724773E-2</c:v>
                </c:pt>
                <c:pt idx="34">
                  <c:v>1.9607843137254902E-2</c:v>
                </c:pt>
                <c:pt idx="35">
                  <c:v>3.7735849056603772E-2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32"/>
          <c:order val="32"/>
          <c:tx>
            <c:strRef>
              <c:f>'Diversity (3 treatments)'!$AI$1</c:f>
              <c:strCache>
                <c:ptCount val="1"/>
                <c:pt idx="0">
                  <c:v>Bacillus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treatments)'!$AI$2:$AI$50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5.6179775280898875E-3</c:v>
                </c:pt>
                <c:pt idx="26">
                  <c:v>6.9444444444444397E-3</c:v>
                </c:pt>
                <c:pt idx="27">
                  <c:v>2.0202020202020204E-2</c:v>
                </c:pt>
                <c:pt idx="28">
                  <c:v>3.0534351145038167E-2</c:v>
                </c:pt>
                <c:pt idx="29">
                  <c:v>1.2121212121212121E-2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9.433962264150943E-3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33"/>
          <c:order val="33"/>
          <c:tx>
            <c:strRef>
              <c:f>'Diversity (3 treatments)'!$AJ$1</c:f>
              <c:strCache>
                <c:ptCount val="1"/>
                <c:pt idx="0">
                  <c:v>Hafnia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treatments)'!$AJ$2:$AJ$50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0</c:v>
                </c:pt>
                <c:pt idx="26">
                  <c:v>6.9444444444444441E-3</c:v>
                </c:pt>
                <c:pt idx="27">
                  <c:v>9.0909090909090912E-2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34"/>
          <c:order val="34"/>
          <c:tx>
            <c:strRef>
              <c:f>'Diversity (3 treatments)'!$AK$1</c:f>
              <c:strCache>
                <c:ptCount val="1"/>
                <c:pt idx="0">
                  <c:v>Chryseobacterium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treatments)'!$AK$2:$AK$50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1.1235955056179775E-2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9.1743119266055051E-3</c:v>
                </c:pt>
                <c:pt idx="34">
                  <c:v>0</c:v>
                </c:pt>
                <c:pt idx="35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35"/>
          <c:order val="35"/>
          <c:tx>
            <c:strRef>
              <c:f>'Diversity (3 treatments)'!$AL$1</c:f>
              <c:strCache>
                <c:ptCount val="1"/>
                <c:pt idx="0">
                  <c:v>Agromyces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treatments)'!$AL$2:$AL$50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1.0101010101010102E-2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4.5871559633027525E-3</c:v>
                </c:pt>
                <c:pt idx="34">
                  <c:v>1.9607843137254902E-2</c:v>
                </c:pt>
                <c:pt idx="35">
                  <c:v>9.433962264150943E-3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36"/>
          <c:order val="36"/>
          <c:tx>
            <c:strRef>
              <c:f>'Diversity (3 treatments)'!$AM$1</c:f>
              <c:strCache>
                <c:ptCount val="1"/>
                <c:pt idx="0">
                  <c:v>Pandorea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treatments)'!$AM$2:$AM$50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1.0101010101010102E-2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5.0458715596330278E-2</c:v>
                </c:pt>
                <c:pt idx="34">
                  <c:v>0</c:v>
                </c:pt>
                <c:pt idx="35">
                  <c:v>9.433962264150943E-3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37"/>
          <c:order val="37"/>
          <c:tx>
            <c:strRef>
              <c:f>'Diversity (3 treatments)'!$AN$1</c:f>
              <c:strCache>
                <c:ptCount val="1"/>
                <c:pt idx="0">
                  <c:v>Paenibacillus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treatments)'!$AN$2:$AN$50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1.6853932584269662E-2</c:v>
                </c:pt>
                <c:pt idx="26">
                  <c:v>6.9444444444444441E-3</c:v>
                </c:pt>
                <c:pt idx="27">
                  <c:v>1.0101010101010102E-2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4.5871559633027525E-3</c:v>
                </c:pt>
                <c:pt idx="34">
                  <c:v>0</c:v>
                </c:pt>
                <c:pt idx="35">
                  <c:v>9.433962264150943E-3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38"/>
          <c:order val="38"/>
          <c:tx>
            <c:strRef>
              <c:f>'Diversity (3 treatments)'!$AO$1</c:f>
              <c:strCache>
                <c:ptCount val="1"/>
                <c:pt idx="0">
                  <c:v>Budivicia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treatments)'!$AO$2:$AO$50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6.0606060606060606E-3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9.1743119266055051E-3</c:v>
                </c:pt>
                <c:pt idx="34">
                  <c:v>0</c:v>
                </c:pt>
                <c:pt idx="35">
                  <c:v>9.433962264150943E-3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39"/>
          <c:order val="39"/>
          <c:tx>
            <c:strRef>
              <c:f>'Diversity (3 treatments)'!$AP$1</c:f>
              <c:strCache>
                <c:ptCount val="1"/>
                <c:pt idx="0">
                  <c:v>Aromatoleum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treatments)'!$AP$2:$AP$50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1.9607843137254902E-2</c:v>
                </c:pt>
                <c:pt idx="35">
                  <c:v>9.433962264150943E-3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40"/>
          <c:order val="40"/>
          <c:tx>
            <c:strRef>
              <c:f>'Diversity (3 treatments)'!$AQ$1</c:f>
              <c:strCache>
                <c:ptCount val="1"/>
                <c:pt idx="0">
                  <c:v>Brevundimonas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treatments)'!$AQ$2:$AQ$50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2.247191011235955E-2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4.5871559633027525E-3</c:v>
                </c:pt>
                <c:pt idx="34">
                  <c:v>0</c:v>
                </c:pt>
                <c:pt idx="35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41"/>
          <c:order val="41"/>
          <c:tx>
            <c:strRef>
              <c:f>'Diversity (3 treatments)'!$AR$1</c:f>
              <c:strCache>
                <c:ptCount val="1"/>
                <c:pt idx="0">
                  <c:v>Micrococcus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treatments)'!$AR$2:$AR$50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1.8181818181818181E-2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1.3761467889908258E-2</c:v>
                </c:pt>
                <c:pt idx="34">
                  <c:v>0</c:v>
                </c:pt>
                <c:pt idx="35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42"/>
          <c:order val="42"/>
          <c:tx>
            <c:strRef>
              <c:f>'Diversity (3 treatments)'!$AS$1</c:f>
              <c:strCache>
                <c:ptCount val="1"/>
                <c:pt idx="0">
                  <c:v>Wohlfahrtiimonas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treatments)'!$AS$2:$AS$50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2.0202020202020204E-2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43"/>
          <c:order val="43"/>
          <c:tx>
            <c:strRef>
              <c:f>'Diversity (3 treatments)'!$AT$1</c:f>
              <c:strCache>
                <c:ptCount val="1"/>
                <c:pt idx="0">
                  <c:v>Delftia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treatments)'!$AT$2:$AT$50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1.2121212121212121E-2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44"/>
          <c:order val="44"/>
          <c:tx>
            <c:strRef>
              <c:f>'Diversity (3 treatments)'!$AU$1</c:f>
              <c:strCache>
                <c:ptCount val="1"/>
                <c:pt idx="0">
                  <c:v>Empedobacter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treatments)'!$AU$2:$AU$50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5.6179775280898875E-3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9.1743119266055051E-3</c:v>
                </c:pt>
                <c:pt idx="34">
                  <c:v>0</c:v>
                </c:pt>
                <c:pt idx="35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45"/>
          <c:order val="45"/>
          <c:tx>
            <c:strRef>
              <c:f>'Diversity (3 treatments)'!$AV$1</c:f>
              <c:strCache>
                <c:ptCount val="1"/>
                <c:pt idx="0">
                  <c:v>Methylobacterium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treatments)'!$AV$2:$AV$50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1.2121212121212121E-2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46"/>
          <c:order val="46"/>
          <c:tx>
            <c:strRef>
              <c:f>'Diversity (3 treatments)'!$AW$1</c:f>
              <c:strCache>
                <c:ptCount val="1"/>
                <c:pt idx="0">
                  <c:v>Aeromonas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treatments)'!$AW$2:$AW$50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9.1743119266055051E-3</c:v>
                </c:pt>
                <c:pt idx="34">
                  <c:v>0</c:v>
                </c:pt>
                <c:pt idx="35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47"/>
          <c:order val="47"/>
          <c:tx>
            <c:strRef>
              <c:f>'Diversity (3 treatments)'!$AX$1</c:f>
              <c:strCache>
                <c:ptCount val="1"/>
                <c:pt idx="0">
                  <c:v>Pantoea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treatments)'!$AX$2:$AX$50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1.2738853503184714E-2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8.23045267489712E-3</c:v>
                </c:pt>
              </c:numCache>
            </c:numRef>
          </c:val>
        </c:ser>
        <c:ser>
          <c:idx val="48"/>
          <c:order val="48"/>
          <c:tx>
            <c:strRef>
              <c:f>'Diversity (3 treatments)'!$AY$1</c:f>
              <c:strCache>
                <c:ptCount val="1"/>
                <c:pt idx="0">
                  <c:v>Sinomonas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treatments)'!$AY$2:$AY$50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8">
                  <c:v>2.072538860103627E-2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49"/>
          <c:order val="49"/>
          <c:tx>
            <c:strRef>
              <c:f>'Diversity (3 treatments)'!$AZ$1</c:f>
              <c:strCache>
                <c:ptCount val="1"/>
                <c:pt idx="0">
                  <c:v>Achromobacter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treatments)'!$AZ$2:$AZ$50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2.3696682464454975E-2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ser>
          <c:idx val="50"/>
          <c:order val="50"/>
          <c:tx>
            <c:strRef>
              <c:f>'Diversity (3 treatments)'!$BA$1</c:f>
              <c:strCache>
                <c:ptCount val="1"/>
                <c:pt idx="0">
                  <c:v>Pseudochrobactrum</c:v>
                </c:pt>
              </c:strCache>
            </c:strRef>
          </c:tx>
          <c:cat>
            <c:numRef>
              <c:f>'Diversity (3 treatments)'!$B$2:$B$50</c:f>
              <c:numCache>
                <c:formatCode>General</c:formatCode>
                <c:ptCount val="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5">
                  <c:v>1</c:v>
                </c:pt>
                <c:pt idx="26">
                  <c:v>3</c:v>
                </c:pt>
                <c:pt idx="27">
                  <c:v>6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9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8">
                  <c:v>30</c:v>
                </c:pt>
              </c:numCache>
            </c:numRef>
          </c:cat>
          <c:val>
            <c:numRef>
              <c:f>'Diversity (3 treatments)'!$BA$2:$BA$50</c:f>
              <c:numCache>
                <c:formatCode>General</c:formatCode>
                <c:ptCount val="49"/>
                <c:pt idx="0">
                  <c:v>3.2894736842105261E-3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5.2132701421800945E-2</c:v>
                </c:pt>
                <c:pt idx="10">
                  <c:v>3.5294117647058823E-2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</c:ser>
        <c:dLbls/>
        <c:overlap val="100"/>
        <c:axId val="122142720"/>
        <c:axId val="122144256"/>
      </c:barChart>
      <c:catAx>
        <c:axId val="122142720"/>
        <c:scaling>
          <c:orientation val="minMax"/>
        </c:scaling>
        <c:axPos val="l"/>
        <c:numFmt formatCode="General" sourceLinked="1"/>
        <c:tickLblPos val="nextTo"/>
        <c:crossAx val="122144256"/>
        <c:crosses val="autoZero"/>
        <c:auto val="1"/>
        <c:lblAlgn val="ctr"/>
        <c:lblOffset val="100"/>
      </c:catAx>
      <c:valAx>
        <c:axId val="122144256"/>
        <c:scaling>
          <c:orientation val="minMax"/>
        </c:scaling>
        <c:axPos val="b"/>
        <c:majorGridlines/>
        <c:numFmt formatCode="0%" sourceLinked="1"/>
        <c:tickLblPos val="nextTo"/>
        <c:crossAx val="1221427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1830545476486303"/>
          <c:y val="3.9908872540043307E-2"/>
          <c:w val="7.6121574144924709E-2"/>
          <c:h val="0.9365981235929639"/>
        </c:manualLayout>
      </c:layout>
    </c:legend>
    <c:plotVisOnly val="1"/>
    <c:dispBlanksAs val="gap"/>
  </c:chart>
  <c:printSettings>
    <c:headerFooter/>
    <c:pageMargins b="1" l="0.75000000000000011" r="0.75000000000000011" t="1" header="0.5" footer="0.5"/>
    <c:pageSetup paperSize="9" orientation="portrait" horizontalDpi="-4" vertic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127000</xdr:colOff>
      <xdr:row>31</xdr:row>
      <xdr:rowOff>50800</xdr:rowOff>
    </xdr:from>
    <xdr:to>
      <xdr:col>13</xdr:col>
      <xdr:colOff>558800</xdr:colOff>
      <xdr:row>45</xdr:row>
      <xdr:rowOff>127000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177800</xdr:colOff>
      <xdr:row>65</xdr:row>
      <xdr:rowOff>158750</xdr:rowOff>
    </xdr:from>
    <xdr:to>
      <xdr:col>14</xdr:col>
      <xdr:colOff>533400</xdr:colOff>
      <xdr:row>81</xdr:row>
      <xdr:rowOff>88900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101600</xdr:colOff>
      <xdr:row>99</xdr:row>
      <xdr:rowOff>127000</xdr:rowOff>
    </xdr:from>
    <xdr:to>
      <xdr:col>10</xdr:col>
      <xdr:colOff>558800</xdr:colOff>
      <xdr:row>114</xdr:row>
      <xdr:rowOff>12700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317500</xdr:colOff>
      <xdr:row>30</xdr:row>
      <xdr:rowOff>19050</xdr:rowOff>
    </xdr:from>
    <xdr:to>
      <xdr:col>27</xdr:col>
      <xdr:colOff>215900</xdr:colOff>
      <xdr:row>44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279400</xdr:colOff>
      <xdr:row>66</xdr:row>
      <xdr:rowOff>19050</xdr:rowOff>
    </xdr:from>
    <xdr:to>
      <xdr:col>28</xdr:col>
      <xdr:colOff>762000</xdr:colOff>
      <xdr:row>82</xdr:row>
      <xdr:rowOff>50800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495300</xdr:colOff>
      <xdr:row>99</xdr:row>
      <xdr:rowOff>133350</xdr:rowOff>
    </xdr:from>
    <xdr:to>
      <xdr:col>22</xdr:col>
      <xdr:colOff>419100</xdr:colOff>
      <xdr:row>114</xdr:row>
      <xdr:rowOff>19050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704850</xdr:colOff>
      <xdr:row>52</xdr:row>
      <xdr:rowOff>63500</xdr:rowOff>
    </xdr:from>
    <xdr:to>
      <xdr:col>23</xdr:col>
      <xdr:colOff>127000</xdr:colOff>
      <xdr:row>101</xdr:row>
      <xdr:rowOff>12700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0.01672</cdr:x>
      <cdr:y>0.24789</cdr:y>
    </cdr:from>
    <cdr:to>
      <cdr:x>0.90561</cdr:x>
      <cdr:y>0.24926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306816" y="2185637"/>
          <a:ext cx="16309643" cy="12080"/>
        </a:xfrm>
        <a:prstGeom xmlns:a="http://schemas.openxmlformats.org/drawingml/2006/main" prst="line">
          <a:avLst/>
        </a:prstGeom>
        <a:ln xmlns:a="http://schemas.openxmlformats.org/drawingml/2006/main">
          <a:prstDash val="dashDot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0.01724</cdr:x>
      <cdr:y>0.49716</cdr:y>
    </cdr:from>
    <cdr:to>
      <cdr:x>0.90613</cdr:x>
      <cdr:y>0.49852</cdr:y>
    </cdr:to>
    <cdr:cxnSp macro="">
      <cdr:nvCxnSpPr>
        <cdr:cNvPr id="5" name="Straight Connector 4"/>
        <cdr:cNvCxnSpPr/>
      </cdr:nvCxnSpPr>
      <cdr:spPr>
        <a:xfrm xmlns:a="http://schemas.openxmlformats.org/drawingml/2006/main" flipV="1">
          <a:off x="316309" y="4383442"/>
          <a:ext cx="16309643" cy="11991"/>
        </a:xfrm>
        <a:prstGeom xmlns:a="http://schemas.openxmlformats.org/drawingml/2006/main" prst="line">
          <a:avLst/>
        </a:prstGeom>
        <a:ln xmlns:a="http://schemas.openxmlformats.org/drawingml/2006/main">
          <a:prstDash val="dashDot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99"/>
  <sheetViews>
    <sheetView topLeftCell="P3" workbookViewId="0">
      <selection activeCell="AA3" sqref="AA3"/>
    </sheetView>
  </sheetViews>
  <sheetFormatPr defaultColWidth="11" defaultRowHeight="15.75"/>
  <cols>
    <col min="1" max="5" width="11" style="2"/>
    <col min="6" max="6" width="13.625" style="2" customWidth="1"/>
    <col min="7" max="7" width="12.5" style="2" customWidth="1"/>
    <col min="8" max="8" width="13.125" style="2" customWidth="1"/>
    <col min="9" max="9" width="13" style="2" customWidth="1"/>
    <col min="10" max="16" width="11" style="2"/>
    <col min="17" max="17" width="11.625" style="2" customWidth="1"/>
    <col min="18" max="18" width="15.5" style="2" customWidth="1"/>
    <col min="19" max="19" width="13.875" style="2" customWidth="1"/>
    <col min="20" max="20" width="11" style="2"/>
    <col min="21" max="21" width="21.375" style="2" customWidth="1"/>
    <col min="22" max="22" width="11" style="2"/>
    <col min="23" max="23" width="12.375" style="2" customWidth="1"/>
    <col min="24" max="24" width="11" style="2"/>
    <col min="25" max="25" width="17" style="2" customWidth="1"/>
    <col min="26" max="26" width="11" style="2"/>
    <col min="27" max="27" width="17.625" style="2" customWidth="1"/>
    <col min="28" max="29" width="11" style="2"/>
    <col min="30" max="30" width="16.375" style="2" customWidth="1"/>
    <col min="31" max="16384" width="11" style="2"/>
  </cols>
  <sheetData>
    <row r="1" spans="1:27">
      <c r="A1" s="2" t="s">
        <v>50</v>
      </c>
    </row>
    <row r="3" spans="1:27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  <c r="R3" s="2" t="s">
        <v>17</v>
      </c>
      <c r="S3" s="2" t="s">
        <v>18</v>
      </c>
      <c r="T3" s="2" t="s">
        <v>19</v>
      </c>
      <c r="U3" s="2" t="s">
        <v>20</v>
      </c>
      <c r="V3" s="2" t="s">
        <v>21</v>
      </c>
      <c r="W3" s="2" t="s">
        <v>22</v>
      </c>
      <c r="X3" s="2" t="s">
        <v>23</v>
      </c>
      <c r="Y3" s="2" t="s">
        <v>24</v>
      </c>
      <c r="Z3" s="2" t="s">
        <v>25</v>
      </c>
    </row>
    <row r="4" spans="1:27">
      <c r="A4" s="2" t="s">
        <v>27</v>
      </c>
      <c r="B4" s="7">
        <v>0.14144736842105263</v>
      </c>
      <c r="C4" s="7">
        <v>9.5394736842105268E-2</v>
      </c>
      <c r="D4" s="7">
        <v>0.125</v>
      </c>
      <c r="E4" s="7">
        <v>0</v>
      </c>
      <c r="F4" s="7">
        <v>3.2894736842105261E-2</v>
      </c>
      <c r="G4" s="7">
        <v>6.5789473684210523E-3</v>
      </c>
      <c r="H4" s="7">
        <v>6.5789473684210523E-3</v>
      </c>
      <c r="I4" s="7">
        <v>6.5789473684210523E-3</v>
      </c>
      <c r="J4" s="7">
        <v>7.5657894736842105E-2</v>
      </c>
      <c r="K4" s="7">
        <v>1.6447368421052631E-2</v>
      </c>
      <c r="L4" s="7">
        <v>9.8684210526315784E-3</v>
      </c>
      <c r="M4" s="7">
        <v>0.23684210526315788</v>
      </c>
      <c r="N4" s="7">
        <v>6.5789473684210523E-3</v>
      </c>
      <c r="O4" s="7">
        <v>9.8684210526315784E-3</v>
      </c>
      <c r="P4" s="7">
        <v>0</v>
      </c>
      <c r="Q4" s="7">
        <v>9.8684210526315801E-3</v>
      </c>
      <c r="R4" s="7">
        <v>0</v>
      </c>
      <c r="S4" s="7">
        <v>0</v>
      </c>
      <c r="T4" s="7">
        <v>0</v>
      </c>
      <c r="U4" s="7">
        <v>3.6184210526315791E-2</v>
      </c>
      <c r="V4" s="7">
        <v>0</v>
      </c>
      <c r="W4" s="7">
        <v>1.3157894736842105E-2</v>
      </c>
      <c r="X4" s="7">
        <v>2.3026315789473683E-2</v>
      </c>
      <c r="Y4" s="7">
        <v>0</v>
      </c>
      <c r="Z4" s="7">
        <v>0.14473684210526316</v>
      </c>
      <c r="AA4" s="7">
        <v>3.2894736842105261E-3</v>
      </c>
    </row>
    <row r="5" spans="1:27">
      <c r="A5" s="2" t="s">
        <v>28</v>
      </c>
      <c r="B5" s="2">
        <v>0.16194331983805668</v>
      </c>
      <c r="C5" s="2">
        <v>0.1214574898785425</v>
      </c>
      <c r="D5" s="2">
        <v>0.2834008097165992</v>
      </c>
      <c r="E5" s="2">
        <v>0</v>
      </c>
      <c r="F5" s="2">
        <v>2.4291497975708502E-2</v>
      </c>
      <c r="G5" s="2">
        <v>0</v>
      </c>
      <c r="H5" s="2">
        <v>8.0971659919028341E-3</v>
      </c>
      <c r="I5" s="2">
        <v>0</v>
      </c>
      <c r="J5" s="2">
        <v>9.3117408906882596E-2</v>
      </c>
      <c r="K5" s="2">
        <v>0</v>
      </c>
      <c r="L5" s="2">
        <v>0</v>
      </c>
      <c r="M5" s="2">
        <v>0.16194331983805668</v>
      </c>
      <c r="N5" s="2">
        <v>8.0971659919028341E-3</v>
      </c>
      <c r="O5" s="2">
        <v>4.048582995951417E-3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5.2631578947368418E-2</v>
      </c>
      <c r="V5" s="2">
        <v>0</v>
      </c>
      <c r="W5" s="2">
        <v>3.2388663967611336E-2</v>
      </c>
      <c r="X5" s="2">
        <v>0</v>
      </c>
      <c r="Y5" s="2">
        <v>0</v>
      </c>
      <c r="Z5" s="2">
        <v>4.8582995951417005E-2</v>
      </c>
      <c r="AA5" s="2">
        <v>0</v>
      </c>
    </row>
    <row r="6" spans="1:27">
      <c r="A6" s="2" t="s">
        <v>29</v>
      </c>
      <c r="B6" s="2">
        <v>0.12663755458515283</v>
      </c>
      <c r="C6" s="2">
        <v>0.27510917030567683</v>
      </c>
      <c r="D6" s="2">
        <v>0.2576419213973799</v>
      </c>
      <c r="E6" s="2">
        <v>0</v>
      </c>
      <c r="F6" s="2">
        <v>1.3100436681222707E-2</v>
      </c>
      <c r="G6" s="2">
        <v>1.3100436681222707E-2</v>
      </c>
      <c r="H6" s="2">
        <v>2.6200873362445413E-2</v>
      </c>
      <c r="I6" s="2">
        <v>0</v>
      </c>
      <c r="J6" s="2">
        <v>5.2401746724890827E-2</v>
      </c>
      <c r="K6" s="2">
        <v>4.3668122270742356E-3</v>
      </c>
      <c r="L6" s="2">
        <v>0</v>
      </c>
      <c r="M6" s="2">
        <v>2.1834061135371178E-2</v>
      </c>
      <c r="N6" s="2">
        <v>3.4934497816593885E-2</v>
      </c>
      <c r="O6" s="2">
        <v>8.7336244541484712E-3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3.4934497816593885E-2</v>
      </c>
      <c r="V6" s="2">
        <v>0</v>
      </c>
      <c r="W6" s="2">
        <v>1.3100436681222707E-2</v>
      </c>
      <c r="X6" s="2">
        <v>2.6200873362445413E-2</v>
      </c>
      <c r="Y6" s="2">
        <v>0</v>
      </c>
      <c r="Z6" s="2">
        <v>9.1703056768558958E-2</v>
      </c>
      <c r="AA6" s="2">
        <v>0</v>
      </c>
    </row>
    <row r="7" spans="1:27">
      <c r="A7" s="2" t="s">
        <v>30</v>
      </c>
      <c r="B7" s="2">
        <v>0.14984709480122324</v>
      </c>
      <c r="C7" s="2">
        <v>0.24159021406727829</v>
      </c>
      <c r="D7" s="2">
        <v>0.25993883792048927</v>
      </c>
      <c r="E7" s="2">
        <v>3.0581039755351682E-3</v>
      </c>
      <c r="F7" s="2">
        <v>1.2232415902140673E-2</v>
      </c>
      <c r="G7" s="2">
        <v>3.669724770642202E-2</v>
      </c>
      <c r="H7" s="2">
        <v>1.834862385321101E-2</v>
      </c>
      <c r="I7" s="2">
        <v>1.5290519877675841E-2</v>
      </c>
      <c r="J7" s="2">
        <v>2.1406727828746176E-2</v>
      </c>
      <c r="K7" s="2">
        <v>3.0581039755351682E-3</v>
      </c>
      <c r="L7" s="2">
        <v>3.0581039755351682E-3</v>
      </c>
      <c r="M7" s="2">
        <v>1.2232415902140673E-2</v>
      </c>
      <c r="N7" s="2">
        <v>0</v>
      </c>
      <c r="O7" s="2">
        <v>1.2232415902140673E-2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3.669724770642202E-2</v>
      </c>
      <c r="V7" s="2">
        <v>0</v>
      </c>
      <c r="W7" s="2">
        <v>0.10091743119266056</v>
      </c>
      <c r="X7" s="2">
        <v>1.2232415902140673E-2</v>
      </c>
      <c r="Y7" s="2">
        <v>0</v>
      </c>
      <c r="Z7" s="2">
        <v>6.1162079510703363E-2</v>
      </c>
      <c r="AA7" s="2">
        <v>0</v>
      </c>
    </row>
    <row r="8" spans="1:27">
      <c r="A8" s="2" t="s">
        <v>31</v>
      </c>
      <c r="B8" s="2">
        <v>0.14134275618374559</v>
      </c>
      <c r="C8" s="2">
        <v>0.10600706713780919</v>
      </c>
      <c r="D8" s="2">
        <v>0.16254416961130741</v>
      </c>
      <c r="E8" s="2">
        <v>3.5335689045936395E-3</v>
      </c>
      <c r="F8" s="2">
        <v>7.0671378091872791E-3</v>
      </c>
      <c r="G8" s="2">
        <v>1.0600706713780919E-2</v>
      </c>
      <c r="H8" s="2">
        <v>3.5335689045936395E-3</v>
      </c>
      <c r="I8" s="2">
        <v>0</v>
      </c>
      <c r="J8" s="2">
        <v>1.7667844522968199E-2</v>
      </c>
      <c r="K8" s="2">
        <v>1.0600706713780919E-2</v>
      </c>
      <c r="L8" s="2">
        <v>3.5335689045936395E-3</v>
      </c>
      <c r="M8" s="2">
        <v>1.4134275618374558E-2</v>
      </c>
      <c r="N8" s="2">
        <v>0</v>
      </c>
      <c r="O8" s="2">
        <v>3.5335689045936395E-3</v>
      </c>
      <c r="P8" s="2">
        <v>0</v>
      </c>
      <c r="Q8" s="2">
        <v>0</v>
      </c>
      <c r="R8" s="2">
        <v>3.5335689045936395E-3</v>
      </c>
      <c r="S8" s="2">
        <v>0</v>
      </c>
      <c r="T8" s="2">
        <v>0</v>
      </c>
      <c r="U8" s="2">
        <v>8.4805653710247356E-2</v>
      </c>
      <c r="V8" s="2">
        <v>1.7667844522968199E-2</v>
      </c>
      <c r="W8" s="2">
        <v>1.7667844522968199E-2</v>
      </c>
      <c r="X8" s="2">
        <v>0</v>
      </c>
      <c r="Y8" s="2">
        <v>0</v>
      </c>
      <c r="Z8" s="2">
        <v>0.392226148409894</v>
      </c>
      <c r="AA8" s="2">
        <v>0</v>
      </c>
    </row>
    <row r="9" spans="1:27">
      <c r="A9" s="2" t="s">
        <v>32</v>
      </c>
      <c r="B9" s="2">
        <v>8.611111111111111E-2</v>
      </c>
      <c r="C9" s="2">
        <v>0.19722222222222222</v>
      </c>
      <c r="D9" s="2">
        <v>0.11388888888888889</v>
      </c>
      <c r="E9" s="2">
        <v>2.7777777777777779E-3</v>
      </c>
      <c r="F9" s="2">
        <v>8.3333333333333332E-3</v>
      </c>
      <c r="G9" s="2">
        <v>5.5555555555555558E-3</v>
      </c>
      <c r="H9" s="2">
        <v>2.7777777777777779E-3</v>
      </c>
      <c r="I9" s="2">
        <v>0</v>
      </c>
      <c r="J9" s="2">
        <v>3.888888888888889E-2</v>
      </c>
      <c r="K9" s="2">
        <v>2.7777777777777779E-3</v>
      </c>
      <c r="L9" s="2">
        <v>0</v>
      </c>
      <c r="M9" s="2">
        <v>5.5555555555555558E-3</v>
      </c>
      <c r="N9" s="2">
        <v>0</v>
      </c>
      <c r="O9" s="2">
        <v>0</v>
      </c>
      <c r="P9" s="2">
        <v>0</v>
      </c>
      <c r="Q9" s="2">
        <v>2.7777777777777779E-3</v>
      </c>
      <c r="R9" s="2">
        <v>2.7777777777777779E-3</v>
      </c>
      <c r="S9" s="2">
        <v>0</v>
      </c>
      <c r="T9" s="2">
        <v>0</v>
      </c>
      <c r="U9" s="2">
        <v>9.7222222222222224E-2</v>
      </c>
      <c r="V9" s="2">
        <v>1.6666666666666666E-2</v>
      </c>
      <c r="W9" s="2">
        <v>5.5555555555555558E-3</v>
      </c>
      <c r="X9" s="2">
        <v>2.5000000000000001E-2</v>
      </c>
      <c r="Y9" s="2">
        <v>0</v>
      </c>
      <c r="Z9" s="2">
        <v>0.38611111111111113</v>
      </c>
      <c r="AA9" s="2">
        <v>0</v>
      </c>
    </row>
    <row r="10" spans="1:27">
      <c r="A10" s="2" t="s">
        <v>33</v>
      </c>
      <c r="B10" s="2">
        <v>0.1206896551724138</v>
      </c>
      <c r="C10" s="2">
        <v>0.12931034482758622</v>
      </c>
      <c r="D10" s="2">
        <v>0.25862068965517243</v>
      </c>
      <c r="E10" s="2">
        <v>8.6206896551724137E-3</v>
      </c>
      <c r="F10" s="2">
        <v>8.6206896551724137E-3</v>
      </c>
      <c r="G10" s="2">
        <v>0</v>
      </c>
      <c r="H10" s="2">
        <v>0</v>
      </c>
      <c r="I10" s="2">
        <v>1.2931034482758621E-2</v>
      </c>
      <c r="J10" s="2">
        <v>7.3275862068965511E-2</v>
      </c>
      <c r="K10" s="2">
        <v>4.3103448275862068E-3</v>
      </c>
      <c r="L10" s="2">
        <v>0</v>
      </c>
      <c r="M10" s="2">
        <v>6.8965517241379309E-2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0.17241379310344829</v>
      </c>
      <c r="V10" s="2">
        <v>4.3103448275862068E-3</v>
      </c>
      <c r="W10" s="2">
        <v>4.3103448275862068E-3</v>
      </c>
      <c r="X10" s="2">
        <v>4.3103448275862068E-3</v>
      </c>
      <c r="Y10" s="2">
        <v>0</v>
      </c>
      <c r="Z10" s="2">
        <v>0.12931034482758622</v>
      </c>
      <c r="AA10" s="2">
        <v>0</v>
      </c>
    </row>
    <row r="11" spans="1:27">
      <c r="A11" s="2" t="s">
        <v>34</v>
      </c>
      <c r="B11" s="2">
        <v>0.18656716417910449</v>
      </c>
      <c r="C11" s="2">
        <v>0.2537313432835821</v>
      </c>
      <c r="D11" s="2">
        <v>8.2089552238805971E-2</v>
      </c>
      <c r="E11" s="2">
        <v>1.8656716417910446E-2</v>
      </c>
      <c r="F11" s="2">
        <v>3.7313432835820895E-3</v>
      </c>
      <c r="G11" s="2">
        <v>7.462686567164179E-3</v>
      </c>
      <c r="H11" s="2">
        <v>0</v>
      </c>
      <c r="I11" s="2">
        <v>2.6119402985074626E-2</v>
      </c>
      <c r="J11" s="2">
        <v>3.7313432835820892E-2</v>
      </c>
      <c r="K11" s="2">
        <v>1.8656716417910446E-2</v>
      </c>
      <c r="L11" s="2">
        <v>0</v>
      </c>
      <c r="M11" s="2">
        <v>3.3582089552238806E-2</v>
      </c>
      <c r="N11" s="2">
        <v>0</v>
      </c>
      <c r="O11" s="2">
        <v>0</v>
      </c>
      <c r="P11" s="2">
        <v>1.1194029850746268E-2</v>
      </c>
      <c r="Q11" s="2">
        <v>0</v>
      </c>
      <c r="R11" s="2">
        <v>0</v>
      </c>
      <c r="S11" s="2">
        <v>0</v>
      </c>
      <c r="T11" s="2">
        <v>0</v>
      </c>
      <c r="U11" s="2">
        <v>6.7164179104477612E-2</v>
      </c>
      <c r="V11" s="2">
        <v>0</v>
      </c>
      <c r="W11" s="2">
        <v>3.7313432835820895E-3</v>
      </c>
      <c r="X11" s="2">
        <v>2.2388059701492536E-2</v>
      </c>
      <c r="Y11" s="2">
        <v>3.7313432835820895E-3</v>
      </c>
      <c r="Z11" s="2">
        <v>0.22388059701492538</v>
      </c>
      <c r="AA11" s="2">
        <v>0</v>
      </c>
    </row>
    <row r="12" spans="1:27">
      <c r="A12" s="2" t="s">
        <v>35</v>
      </c>
      <c r="B12" s="2">
        <v>4.3478260869565216E-2</v>
      </c>
      <c r="C12" s="2">
        <v>0.12648221343873517</v>
      </c>
      <c r="D12" s="2">
        <v>4.3478260869565216E-2</v>
      </c>
      <c r="E12" s="2">
        <v>9.0909090909090912E-2</v>
      </c>
      <c r="F12" s="2">
        <v>2.3715415019762844E-2</v>
      </c>
      <c r="G12" s="2">
        <v>0</v>
      </c>
      <c r="H12" s="2">
        <v>0</v>
      </c>
      <c r="I12" s="2">
        <v>2.3715415019762844E-2</v>
      </c>
      <c r="J12" s="2">
        <v>0.1067193675889328</v>
      </c>
      <c r="K12" s="2">
        <v>7.9051383399209481E-3</v>
      </c>
      <c r="L12" s="2">
        <v>0</v>
      </c>
      <c r="M12" s="2">
        <v>0.16996047430830039</v>
      </c>
      <c r="N12" s="2">
        <v>3.952569169960474E-3</v>
      </c>
      <c r="O12" s="2">
        <v>0</v>
      </c>
      <c r="P12" s="2">
        <v>3.952569169960474E-3</v>
      </c>
      <c r="Q12" s="2">
        <v>0</v>
      </c>
      <c r="R12" s="2">
        <v>0</v>
      </c>
      <c r="S12" s="2">
        <v>0</v>
      </c>
      <c r="T12" s="2">
        <v>0</v>
      </c>
      <c r="U12" s="2">
        <v>0.17391304347826086</v>
      </c>
      <c r="V12" s="2">
        <v>1.1857707509881422E-2</v>
      </c>
      <c r="W12" s="2">
        <v>1.9762845849802372E-2</v>
      </c>
      <c r="X12" s="2">
        <v>5.533596837944664E-2</v>
      </c>
      <c r="Y12" s="2">
        <v>1.1857707509881422E-2</v>
      </c>
      <c r="Z12" s="2">
        <v>8.3003952569169967E-2</v>
      </c>
      <c r="AA12" s="2">
        <v>0</v>
      </c>
    </row>
    <row r="13" spans="1:27">
      <c r="A13" s="2" t="s">
        <v>36</v>
      </c>
      <c r="B13" s="2">
        <v>0.11374407582938388</v>
      </c>
      <c r="C13" s="2">
        <v>0.24644549763033174</v>
      </c>
      <c r="D13" s="2">
        <v>8.0568720379146919E-2</v>
      </c>
      <c r="E13" s="2">
        <v>6.6350710900473939E-2</v>
      </c>
      <c r="F13" s="2">
        <v>0</v>
      </c>
      <c r="G13" s="2">
        <v>0</v>
      </c>
      <c r="H13" s="2">
        <v>0</v>
      </c>
      <c r="I13" s="2">
        <v>3.3175355450236969E-2</v>
      </c>
      <c r="J13" s="2">
        <v>8.0568720379146919E-2</v>
      </c>
      <c r="K13" s="2">
        <v>0</v>
      </c>
      <c r="L13" s="2">
        <v>0</v>
      </c>
      <c r="M13" s="2">
        <v>0</v>
      </c>
      <c r="N13" s="2">
        <v>4.7393364928909956E-3</v>
      </c>
      <c r="O13" s="2">
        <v>0</v>
      </c>
      <c r="P13" s="2">
        <v>4.2654028436018961E-2</v>
      </c>
      <c r="Q13" s="2">
        <v>0</v>
      </c>
      <c r="R13" s="2">
        <v>0</v>
      </c>
      <c r="S13" s="2">
        <v>2.3696682464454975E-2</v>
      </c>
      <c r="T13" s="2">
        <v>0</v>
      </c>
      <c r="U13" s="2">
        <v>0.14691943127962084</v>
      </c>
      <c r="V13" s="2">
        <v>0</v>
      </c>
      <c r="W13" s="2">
        <v>0</v>
      </c>
      <c r="X13" s="2">
        <v>8.0568720379146919E-2</v>
      </c>
      <c r="Y13" s="2">
        <v>0</v>
      </c>
      <c r="Z13" s="2">
        <v>2.843601895734597E-2</v>
      </c>
      <c r="AA13" s="2">
        <v>5.2132701421800945E-2</v>
      </c>
    </row>
    <row r="14" spans="1:27">
      <c r="A14" s="2" t="s">
        <v>37</v>
      </c>
      <c r="B14" s="2">
        <v>7.0588235294117646E-2</v>
      </c>
      <c r="C14" s="2">
        <v>0.27843137254901962</v>
      </c>
      <c r="D14" s="2">
        <v>2.7450980392156862E-2</v>
      </c>
      <c r="E14" s="2">
        <v>0.16862745098039217</v>
      </c>
      <c r="F14" s="2">
        <v>1.1764705882352941E-2</v>
      </c>
      <c r="G14" s="2">
        <v>8.2352941176470587E-2</v>
      </c>
      <c r="H14" s="2">
        <v>0</v>
      </c>
      <c r="I14" s="2">
        <v>4.7058823529411764E-2</v>
      </c>
      <c r="J14" s="2">
        <v>4.7058823529411764E-2</v>
      </c>
      <c r="K14" s="2">
        <v>0</v>
      </c>
      <c r="L14" s="2">
        <v>0</v>
      </c>
      <c r="M14" s="2">
        <v>1.1764705882352941E-2</v>
      </c>
      <c r="N14" s="2">
        <v>0</v>
      </c>
      <c r="O14" s="2">
        <v>0</v>
      </c>
      <c r="P14" s="2">
        <v>1.5686274509803921E-2</v>
      </c>
      <c r="Q14" s="2">
        <v>0</v>
      </c>
      <c r="R14" s="2">
        <v>0</v>
      </c>
      <c r="S14" s="2">
        <v>0</v>
      </c>
      <c r="T14" s="2">
        <v>0</v>
      </c>
      <c r="U14" s="2">
        <v>0.14901960784313725</v>
      </c>
      <c r="V14" s="2">
        <v>0</v>
      </c>
      <c r="W14" s="2">
        <v>0</v>
      </c>
      <c r="X14" s="2">
        <v>1.1764705882352941E-2</v>
      </c>
      <c r="Y14" s="2">
        <v>0</v>
      </c>
      <c r="Z14" s="2">
        <v>4.3137254901960784E-2</v>
      </c>
      <c r="AA14" s="2">
        <v>3.5294117647058823E-2</v>
      </c>
    </row>
    <row r="15" spans="1:27">
      <c r="A15" s="2" t="s">
        <v>38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</row>
    <row r="16" spans="1:27">
      <c r="A16" s="2" t="s">
        <v>39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</row>
    <row r="17" spans="1:27">
      <c r="A17" s="2" t="s">
        <v>40</v>
      </c>
      <c r="B17" s="2">
        <v>0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</row>
    <row r="18" spans="1:27">
      <c r="A18" s="2" t="s">
        <v>41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</row>
    <row r="19" spans="1:27">
      <c r="A19" s="2" t="s">
        <v>42</v>
      </c>
      <c r="B19" s="2">
        <v>0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</row>
    <row r="20" spans="1:27">
      <c r="A20" s="2" t="s">
        <v>43</v>
      </c>
      <c r="B20" s="2">
        <v>4.065040650406504E-2</v>
      </c>
      <c r="C20" s="2">
        <v>0.13008130081300814</v>
      </c>
      <c r="D20" s="2">
        <v>9.7560975609756101E-2</v>
      </c>
      <c r="E20" s="2">
        <v>0</v>
      </c>
      <c r="F20" s="2">
        <v>8.130081300813009E-3</v>
      </c>
      <c r="G20" s="2">
        <v>0.35772357723577236</v>
      </c>
      <c r="H20" s="2">
        <v>0</v>
      </c>
      <c r="I20" s="2">
        <v>1.6260162601626018E-2</v>
      </c>
      <c r="J20" s="2">
        <v>4.878048780487805E-2</v>
      </c>
      <c r="K20" s="2">
        <v>0</v>
      </c>
      <c r="L20" s="2">
        <v>0</v>
      </c>
      <c r="M20" s="2">
        <v>3.2520325203252036E-2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3.2520325203252036E-2</v>
      </c>
      <c r="U20" s="2">
        <v>1.6260162601626018E-2</v>
      </c>
      <c r="V20" s="2">
        <v>0</v>
      </c>
      <c r="W20" s="2">
        <v>0</v>
      </c>
      <c r="X20" s="2">
        <v>3.2520325203252036E-2</v>
      </c>
      <c r="Y20" s="2">
        <v>0</v>
      </c>
      <c r="Z20" s="2">
        <v>0.18699186991869918</v>
      </c>
      <c r="AA20" s="2">
        <v>0</v>
      </c>
    </row>
    <row r="21" spans="1:27">
      <c r="A21" s="2" t="s">
        <v>44</v>
      </c>
      <c r="B21" s="2">
        <v>1.858736059479554E-2</v>
      </c>
      <c r="C21" s="2">
        <v>5.9479553903345722E-2</v>
      </c>
      <c r="D21" s="2">
        <v>0.11895910780669144</v>
      </c>
      <c r="E21" s="2">
        <v>0</v>
      </c>
      <c r="F21" s="2">
        <v>0</v>
      </c>
      <c r="G21" s="2">
        <v>0.68773234200743494</v>
      </c>
      <c r="H21" s="2">
        <v>0</v>
      </c>
      <c r="I21" s="2">
        <v>3.7174721189591076E-3</v>
      </c>
      <c r="J21" s="2">
        <v>0</v>
      </c>
      <c r="K21" s="2">
        <v>0</v>
      </c>
      <c r="L21" s="2">
        <v>0</v>
      </c>
      <c r="M21" s="2">
        <v>0</v>
      </c>
      <c r="N21" s="2">
        <v>7.4349442379182153E-3</v>
      </c>
      <c r="O21" s="2">
        <v>3.7174721189591076E-3</v>
      </c>
      <c r="P21" s="2">
        <v>0</v>
      </c>
      <c r="Q21" s="2">
        <v>0</v>
      </c>
      <c r="R21" s="2">
        <v>0</v>
      </c>
      <c r="S21" s="2">
        <v>0</v>
      </c>
      <c r="T21" s="2">
        <v>3.7174721189591076E-3</v>
      </c>
      <c r="U21" s="2">
        <v>1.858736059479554E-2</v>
      </c>
      <c r="V21" s="2">
        <v>3.7174721189591076E-3</v>
      </c>
      <c r="W21" s="2">
        <v>0</v>
      </c>
      <c r="X21" s="2">
        <v>7.4349442379182153E-3</v>
      </c>
      <c r="Y21" s="2">
        <v>0</v>
      </c>
      <c r="Z21" s="2">
        <v>6.6914498141263934E-2</v>
      </c>
      <c r="AA21" s="2">
        <v>0</v>
      </c>
    </row>
    <row r="22" spans="1:27">
      <c r="A22" s="2" t="s">
        <v>45</v>
      </c>
      <c r="B22" s="2">
        <v>5.2238805970149252E-2</v>
      </c>
      <c r="C22" s="2">
        <v>0.11194029850746269</v>
      </c>
      <c r="D22" s="2">
        <v>0.10074626865671642</v>
      </c>
      <c r="E22" s="2">
        <v>0</v>
      </c>
      <c r="F22" s="2">
        <v>0</v>
      </c>
      <c r="G22" s="2">
        <v>0.5074626865671642</v>
      </c>
      <c r="H22" s="2">
        <v>0</v>
      </c>
      <c r="I22" s="2">
        <v>0</v>
      </c>
      <c r="J22" s="2">
        <v>1.4925373134328358E-2</v>
      </c>
      <c r="K22" s="2">
        <v>0</v>
      </c>
      <c r="L22" s="2">
        <v>0</v>
      </c>
      <c r="M22" s="2">
        <v>0</v>
      </c>
      <c r="N22" s="2">
        <v>0</v>
      </c>
      <c r="O22" s="2">
        <v>3.7313432835820895E-3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9.7014925373134331E-2</v>
      </c>
      <c r="V22" s="2">
        <v>0</v>
      </c>
      <c r="W22" s="2">
        <v>0</v>
      </c>
      <c r="X22" s="2">
        <v>3.3582089552238806E-2</v>
      </c>
      <c r="Y22" s="2">
        <v>0</v>
      </c>
      <c r="Z22" s="2">
        <v>7.8358208955223885E-2</v>
      </c>
      <c r="AA22" s="2">
        <v>0</v>
      </c>
    </row>
    <row r="23" spans="1:27">
      <c r="A23" s="2" t="s">
        <v>46</v>
      </c>
      <c r="B23" s="2">
        <v>3.5714285714285712E-2</v>
      </c>
      <c r="C23" s="2">
        <v>9.5238095238095233E-2</v>
      </c>
      <c r="D23" s="2">
        <v>0.23214285714285715</v>
      </c>
      <c r="E23" s="2">
        <v>5.9523809523809521E-3</v>
      </c>
      <c r="F23" s="2">
        <v>0</v>
      </c>
      <c r="G23" s="2">
        <v>0.25595238095238093</v>
      </c>
      <c r="H23" s="2">
        <v>0</v>
      </c>
      <c r="I23" s="2">
        <v>1.7857142857142856E-2</v>
      </c>
      <c r="J23" s="2">
        <v>5.9523809523809521E-3</v>
      </c>
      <c r="K23" s="2">
        <v>0</v>
      </c>
      <c r="L23" s="2">
        <v>0</v>
      </c>
      <c r="M23" s="2">
        <v>1.1904761904761904E-2</v>
      </c>
      <c r="N23" s="2">
        <v>0</v>
      </c>
      <c r="O23" s="2">
        <v>5.9523809523809521E-3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0.15476190476190477</v>
      </c>
      <c r="V23" s="2">
        <v>0</v>
      </c>
      <c r="W23" s="2">
        <v>0</v>
      </c>
      <c r="X23" s="2">
        <v>5.3571428571428568E-2</v>
      </c>
      <c r="Y23" s="2">
        <v>0</v>
      </c>
      <c r="Z23" s="2">
        <v>0.125</v>
      </c>
      <c r="AA23" s="2">
        <v>0</v>
      </c>
    </row>
    <row r="24" spans="1:27">
      <c r="A24" s="2" t="s">
        <v>47</v>
      </c>
      <c r="B24" s="2">
        <v>0.10576923076923077</v>
      </c>
      <c r="C24" s="2">
        <v>0.375</v>
      </c>
      <c r="D24" s="2">
        <v>0.20192307692307693</v>
      </c>
      <c r="E24" s="2">
        <v>9.6153846153846159E-3</v>
      </c>
      <c r="F24" s="2">
        <v>0</v>
      </c>
      <c r="G24" s="2">
        <v>0.16346153846153846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1.9230769230769232E-2</v>
      </c>
      <c r="O24" s="2">
        <v>0</v>
      </c>
      <c r="P24" s="2">
        <v>0</v>
      </c>
      <c r="Q24" s="2">
        <v>0</v>
      </c>
      <c r="R24" s="2">
        <v>1.9230769230769232E-2</v>
      </c>
      <c r="S24" s="2">
        <v>0</v>
      </c>
      <c r="T24" s="2">
        <v>0</v>
      </c>
      <c r="U24" s="2">
        <v>3.8461538461538464E-2</v>
      </c>
      <c r="V24" s="2">
        <v>0</v>
      </c>
      <c r="W24" s="2">
        <v>0</v>
      </c>
      <c r="X24" s="2">
        <v>9.6153846153846159E-3</v>
      </c>
      <c r="Y24" s="2">
        <v>0</v>
      </c>
      <c r="Z24" s="2">
        <v>5.7692307692307696E-2</v>
      </c>
      <c r="AA24" s="2">
        <v>0</v>
      </c>
    </row>
    <row r="25" spans="1:27">
      <c r="A25" s="2" t="s">
        <v>48</v>
      </c>
      <c r="B25" s="2">
        <v>0.11834319526627218</v>
      </c>
      <c r="C25" s="2">
        <v>0.23076923076923078</v>
      </c>
      <c r="D25" s="2">
        <v>2.9585798816568046E-2</v>
      </c>
      <c r="E25" s="2">
        <v>5.9171597633136093E-3</v>
      </c>
      <c r="F25" s="2">
        <v>0</v>
      </c>
      <c r="G25" s="2">
        <v>5.9171597633136092E-2</v>
      </c>
      <c r="H25" s="2">
        <v>0</v>
      </c>
      <c r="I25" s="2">
        <v>0</v>
      </c>
      <c r="J25" s="2">
        <v>0.1242603550295858</v>
      </c>
      <c r="K25" s="2">
        <v>0</v>
      </c>
      <c r="L25" s="2">
        <v>0</v>
      </c>
      <c r="M25" s="2">
        <v>0</v>
      </c>
      <c r="N25" s="2">
        <v>0</v>
      </c>
      <c r="O25" s="2">
        <v>1.1834319526627219E-2</v>
      </c>
      <c r="P25" s="2">
        <v>0</v>
      </c>
      <c r="Q25" s="2">
        <v>0</v>
      </c>
      <c r="R25" s="2">
        <v>5.9171597633136093E-3</v>
      </c>
      <c r="S25" s="2">
        <v>0</v>
      </c>
      <c r="T25" s="2">
        <v>0</v>
      </c>
      <c r="U25" s="2">
        <v>9.4674556213017749E-2</v>
      </c>
      <c r="V25" s="2">
        <v>5.9171597633136093E-3</v>
      </c>
      <c r="W25" s="2">
        <v>0</v>
      </c>
      <c r="X25" s="2">
        <v>0.1242603550295858</v>
      </c>
      <c r="Y25" s="2">
        <v>0</v>
      </c>
      <c r="Z25" s="2">
        <v>0.1893491124260355</v>
      </c>
      <c r="AA25" s="2">
        <v>0</v>
      </c>
    </row>
    <row r="26" spans="1:27">
      <c r="A26" s="2" t="s">
        <v>49</v>
      </c>
      <c r="B26" s="2">
        <v>7.3529411764705885E-2</v>
      </c>
      <c r="C26" s="2">
        <v>0.21323529411764705</v>
      </c>
      <c r="D26" s="2">
        <v>2.9411764705882353E-2</v>
      </c>
      <c r="E26" s="2">
        <v>7.3529411764705881E-3</v>
      </c>
      <c r="F26" s="2">
        <v>7.3529411764705881E-3</v>
      </c>
      <c r="G26" s="2">
        <v>3.6764705882352942E-2</v>
      </c>
      <c r="H26" s="2">
        <v>0</v>
      </c>
      <c r="I26" s="2">
        <v>0</v>
      </c>
      <c r="J26" s="2">
        <v>0.41176470588235292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6.6176470588235295E-2</v>
      </c>
      <c r="S26" s="2">
        <v>0</v>
      </c>
      <c r="T26" s="2">
        <v>0</v>
      </c>
      <c r="U26" s="2">
        <v>1.4705882352941176E-2</v>
      </c>
      <c r="V26" s="2">
        <v>0</v>
      </c>
      <c r="W26" s="2">
        <v>0</v>
      </c>
      <c r="X26" s="2">
        <v>9.5588235294117641E-2</v>
      </c>
      <c r="Y26" s="2">
        <v>0</v>
      </c>
      <c r="Z26" s="2">
        <v>4.4117647058823532E-2</v>
      </c>
      <c r="AA26" s="2">
        <v>0</v>
      </c>
    </row>
    <row r="27" spans="1:27">
      <c r="A27" s="2" t="s">
        <v>78</v>
      </c>
      <c r="B27" s="2">
        <f>AVERAGE(B4:B26)</f>
        <v>7.7705621429062233E-2</v>
      </c>
      <c r="C27" s="2">
        <f t="shared" ref="C27:AA27" si="0">AVERAGE(C4:C26)</f>
        <v>0.14290980197963823</v>
      </c>
      <c r="D27" s="2">
        <f t="shared" si="0"/>
        <v>0.10891098611874175</v>
      </c>
      <c r="E27" s="2">
        <f t="shared" si="0"/>
        <v>1.7016172870804182E-2</v>
      </c>
      <c r="F27" s="2">
        <f t="shared" si="0"/>
        <v>7.0102058635587656E-3</v>
      </c>
      <c r="G27" s="2">
        <f t="shared" si="0"/>
        <v>9.6983363065600722E-2</v>
      </c>
      <c r="H27" s="2">
        <f t="shared" si="0"/>
        <v>2.8494329242761624E-3</v>
      </c>
      <c r="I27" s="2">
        <f t="shared" si="0"/>
        <v>8.8132294039595521E-3</v>
      </c>
      <c r="J27" s="2">
        <f t="shared" si="0"/>
        <v>5.4337392209348814E-2</v>
      </c>
      <c r="K27" s="2">
        <f t="shared" si="0"/>
        <v>2.9618682043755797E-3</v>
      </c>
      <c r="L27" s="2">
        <f t="shared" si="0"/>
        <v>7.1565625794610367E-4</v>
      </c>
      <c r="M27" s="2">
        <f t="shared" si="0"/>
        <v>3.3966939452388774E-2</v>
      </c>
      <c r="N27" s="2">
        <f t="shared" si="0"/>
        <v>3.6942708829763777E-3</v>
      </c>
      <c r="O27" s="2">
        <f t="shared" si="0"/>
        <v>2.7674838778702234E-3</v>
      </c>
      <c r="P27" s="2">
        <f t="shared" si="0"/>
        <v>3.1950826941969405E-3</v>
      </c>
      <c r="Q27" s="2">
        <f t="shared" si="0"/>
        <v>5.4983473175692862E-4</v>
      </c>
      <c r="R27" s="2">
        <f t="shared" si="0"/>
        <v>4.2450324462908499E-3</v>
      </c>
      <c r="S27" s="2">
        <f t="shared" si="0"/>
        <v>1.0302905419328249E-3</v>
      </c>
      <c r="T27" s="2">
        <f t="shared" si="0"/>
        <v>1.5755564053135278E-3</v>
      </c>
      <c r="U27" s="2">
        <f t="shared" si="0"/>
        <v>6.4624860699872722E-2</v>
      </c>
      <c r="V27" s="2">
        <f t="shared" si="0"/>
        <v>2.6146606699728354E-3</v>
      </c>
      <c r="W27" s="2">
        <f t="shared" si="0"/>
        <v>9.1561895920796148E-3</v>
      </c>
      <c r="X27" s="2">
        <f t="shared" si="0"/>
        <v>2.6843485509913508E-2</v>
      </c>
      <c r="Y27" s="2">
        <f t="shared" si="0"/>
        <v>6.7778481710710926E-4</v>
      </c>
      <c r="Z27" s="2">
        <f t="shared" si="0"/>
        <v>0.10350930636175172</v>
      </c>
      <c r="AA27" s="2">
        <f t="shared" si="0"/>
        <v>3.9441866414378383E-3</v>
      </c>
    </row>
    <row r="28" spans="1:27">
      <c r="A28" s="2" t="s">
        <v>85</v>
      </c>
      <c r="B28" s="2">
        <f>COUNTIF(B4:B26,"&gt;0")</f>
        <v>18</v>
      </c>
      <c r="C28" s="2">
        <f t="shared" ref="C28:AA28" si="1">COUNTIF(C4:C26,"&gt;0")</f>
        <v>18</v>
      </c>
      <c r="D28" s="2">
        <f t="shared" si="1"/>
        <v>18</v>
      </c>
      <c r="E28" s="2">
        <f t="shared" si="1"/>
        <v>12</v>
      </c>
      <c r="F28" s="2">
        <f t="shared" si="1"/>
        <v>12</v>
      </c>
      <c r="G28" s="2">
        <f t="shared" si="1"/>
        <v>14</v>
      </c>
      <c r="H28" s="2">
        <f t="shared" si="1"/>
        <v>6</v>
      </c>
      <c r="I28" s="2">
        <f t="shared" si="1"/>
        <v>10</v>
      </c>
      <c r="J28" s="2">
        <f t="shared" si="1"/>
        <v>16</v>
      </c>
      <c r="K28" s="2">
        <f t="shared" si="1"/>
        <v>8</v>
      </c>
      <c r="L28" s="2">
        <f t="shared" si="1"/>
        <v>3</v>
      </c>
      <c r="M28" s="2">
        <f t="shared" si="1"/>
        <v>12</v>
      </c>
      <c r="N28" s="2">
        <f t="shared" si="1"/>
        <v>7</v>
      </c>
      <c r="O28" s="2">
        <f t="shared" si="1"/>
        <v>9</v>
      </c>
      <c r="P28" s="2">
        <f t="shared" si="1"/>
        <v>4</v>
      </c>
      <c r="Q28" s="2">
        <f t="shared" si="1"/>
        <v>2</v>
      </c>
      <c r="R28" s="2">
        <f t="shared" si="1"/>
        <v>5</v>
      </c>
      <c r="S28" s="2">
        <f t="shared" si="1"/>
        <v>1</v>
      </c>
      <c r="T28" s="2">
        <f t="shared" si="1"/>
        <v>2</v>
      </c>
      <c r="U28" s="2">
        <f t="shared" si="1"/>
        <v>18</v>
      </c>
      <c r="V28" s="2">
        <f t="shared" si="1"/>
        <v>6</v>
      </c>
      <c r="W28" s="2">
        <f t="shared" si="1"/>
        <v>9</v>
      </c>
      <c r="X28" s="2">
        <f t="shared" si="1"/>
        <v>16</v>
      </c>
      <c r="Y28" s="2">
        <f t="shared" si="1"/>
        <v>2</v>
      </c>
      <c r="Z28" s="2">
        <f t="shared" si="1"/>
        <v>18</v>
      </c>
      <c r="AA28" s="2">
        <f t="shared" si="1"/>
        <v>3</v>
      </c>
    </row>
    <row r="47" spans="1:42">
      <c r="A47" s="2" t="s">
        <v>51</v>
      </c>
    </row>
    <row r="48" spans="1:42">
      <c r="A48" s="2" t="s">
        <v>52</v>
      </c>
      <c r="B48" s="2" t="s">
        <v>2</v>
      </c>
      <c r="C48" s="2" t="s">
        <v>1</v>
      </c>
      <c r="D48" s="2" t="s">
        <v>3</v>
      </c>
      <c r="E48" s="2" t="s">
        <v>6</v>
      </c>
      <c r="F48" s="2" t="s">
        <v>9</v>
      </c>
      <c r="G48" s="2" t="s">
        <v>5</v>
      </c>
      <c r="H48" s="2" t="s">
        <v>8</v>
      </c>
      <c r="I48" s="2" t="s">
        <v>53</v>
      </c>
      <c r="J48" s="2" t="s">
        <v>54</v>
      </c>
      <c r="K48" s="2" t="s">
        <v>12</v>
      </c>
      <c r="L48" s="2" t="s">
        <v>14</v>
      </c>
      <c r="M48" s="2" t="s">
        <v>55</v>
      </c>
      <c r="N48" s="2" t="s">
        <v>56</v>
      </c>
      <c r="O48" s="2" t="s">
        <v>57</v>
      </c>
      <c r="P48" s="2" t="s">
        <v>58</v>
      </c>
      <c r="Q48" s="2" t="s">
        <v>11</v>
      </c>
      <c r="R48" s="2" t="s">
        <v>59</v>
      </c>
      <c r="S48" s="2" t="s">
        <v>19</v>
      </c>
      <c r="T48" s="2" t="s">
        <v>60</v>
      </c>
      <c r="U48" s="2" t="s">
        <v>61</v>
      </c>
      <c r="V48" s="2" t="s">
        <v>16</v>
      </c>
      <c r="W48" s="2" t="s">
        <v>62</v>
      </c>
      <c r="X48" s="2" t="s">
        <v>63</v>
      </c>
      <c r="Y48" s="2" t="s">
        <v>64</v>
      </c>
      <c r="Z48" s="2" t="s">
        <v>13</v>
      </c>
      <c r="AA48" s="2" t="s">
        <v>65</v>
      </c>
      <c r="AB48" s="2" t="s">
        <v>66</v>
      </c>
      <c r="AC48" s="2" t="s">
        <v>21</v>
      </c>
      <c r="AD48" s="2" t="s">
        <v>67</v>
      </c>
      <c r="AE48" s="2" t="s">
        <v>68</v>
      </c>
      <c r="AF48" s="2" t="s">
        <v>69</v>
      </c>
      <c r="AG48" s="2" t="s">
        <v>70</v>
      </c>
      <c r="AH48" s="2" t="s">
        <v>71</v>
      </c>
      <c r="AI48" s="2" t="s">
        <v>72</v>
      </c>
      <c r="AJ48" s="2" t="s">
        <v>73</v>
      </c>
      <c r="AK48" s="2" t="s">
        <v>74</v>
      </c>
      <c r="AL48" s="2" t="s">
        <v>75</v>
      </c>
      <c r="AM48" s="2" t="s">
        <v>10</v>
      </c>
      <c r="AN48" s="2" t="s">
        <v>7</v>
      </c>
      <c r="AO48" s="2" t="s">
        <v>76</v>
      </c>
      <c r="AP48" s="2" t="s">
        <v>77</v>
      </c>
    </row>
    <row r="49" spans="1:42">
      <c r="A49" s="2">
        <v>1</v>
      </c>
      <c r="B49" s="7">
        <v>0.24719101123595505</v>
      </c>
      <c r="C49" s="7">
        <v>5.0561797752808987E-2</v>
      </c>
      <c r="D49" s="7">
        <v>0.25280898876404495</v>
      </c>
      <c r="E49" s="7">
        <v>1.1235955056179775E-2</v>
      </c>
      <c r="F49" s="7">
        <v>2.8089887640449437E-2</v>
      </c>
      <c r="G49" s="7">
        <v>1.6853932584269662E-2</v>
      </c>
      <c r="H49" s="7">
        <v>7.3033707865168537E-2</v>
      </c>
      <c r="I49" s="7">
        <v>2.247191011235955E-2</v>
      </c>
      <c r="J49" s="7">
        <v>3.9325842696629212E-2</v>
      </c>
      <c r="K49" s="7">
        <v>1.6853932584269662E-2</v>
      </c>
      <c r="L49" s="7">
        <v>5.6179775280898875E-3</v>
      </c>
      <c r="M49" s="7">
        <v>5.0561797752808987E-2</v>
      </c>
      <c r="N49" s="7">
        <v>2.247191011235955E-2</v>
      </c>
      <c r="O49" s="7">
        <v>1.1235955056179775E-2</v>
      </c>
      <c r="P49" s="7">
        <v>5.6179775280898875E-3</v>
      </c>
      <c r="Q49" s="7">
        <v>5.6179775280898875E-3</v>
      </c>
      <c r="R49" s="7">
        <v>4.49438202247191E-2</v>
      </c>
      <c r="S49" s="7">
        <v>5.6179775280898875E-3</v>
      </c>
      <c r="T49" s="7">
        <v>1.6853932584269662E-2</v>
      </c>
      <c r="U49" s="7">
        <v>5.6179775280898875E-3</v>
      </c>
      <c r="V49" s="7">
        <v>5.6179775280898875E-3</v>
      </c>
      <c r="W49" s="7">
        <v>1.1235955056179775E-2</v>
      </c>
      <c r="X49" s="7">
        <v>2.247191011235955E-2</v>
      </c>
      <c r="Y49" s="7">
        <v>5.6179775280898875E-3</v>
      </c>
      <c r="Z49" s="7">
        <v>1.1235955056179775E-2</v>
      </c>
      <c r="AA49" s="7">
        <v>5.6179775280898875E-3</v>
      </c>
      <c r="AB49" s="7">
        <v>5.6179775280898875E-3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7">
        <v>0</v>
      </c>
      <c r="AM49" s="7">
        <v>0</v>
      </c>
      <c r="AN49" s="7">
        <v>0</v>
      </c>
      <c r="AO49" s="7">
        <v>0</v>
      </c>
      <c r="AP49" s="7">
        <v>0</v>
      </c>
    </row>
    <row r="50" spans="1:42">
      <c r="A50" s="2">
        <v>3</v>
      </c>
      <c r="B50" s="2">
        <v>5.5555555555555552E-2</v>
      </c>
      <c r="C50" s="2">
        <v>0.11805555555555555</v>
      </c>
      <c r="D50" s="2">
        <v>0.18055555555555555</v>
      </c>
      <c r="E50" s="2">
        <v>0</v>
      </c>
      <c r="F50" s="2">
        <v>0.27083333333333331</v>
      </c>
      <c r="G50" s="2">
        <v>2.0833333333333332E-2</v>
      </c>
      <c r="H50" s="2">
        <v>8.3333333333333329E-2</v>
      </c>
      <c r="I50" s="2">
        <v>2.0833333333333332E-2</v>
      </c>
      <c r="J50" s="2">
        <v>1.3888888888888888E-2</v>
      </c>
      <c r="K50" s="2">
        <v>6.9444444444444441E-3</v>
      </c>
      <c r="L50" s="2">
        <v>0</v>
      </c>
      <c r="M50" s="2">
        <v>5.5555555555555552E-2</v>
      </c>
      <c r="N50" s="2">
        <v>3.4722222222222224E-2</v>
      </c>
      <c r="O50" s="2">
        <v>6.9444444444444441E-3</v>
      </c>
      <c r="P50" s="2">
        <v>4.1666666666666664E-2</v>
      </c>
      <c r="Q50" s="2">
        <v>0</v>
      </c>
      <c r="R50" s="2">
        <v>2.0833333333333332E-2</v>
      </c>
      <c r="S50" s="2">
        <v>0</v>
      </c>
      <c r="T50" s="2">
        <v>6.9444444444444441E-3</v>
      </c>
      <c r="U50" s="2">
        <v>0</v>
      </c>
      <c r="V50" s="2">
        <v>0</v>
      </c>
      <c r="W50" s="2">
        <v>0</v>
      </c>
      <c r="X50" s="2">
        <v>0</v>
      </c>
      <c r="Y50" s="2">
        <v>1.3888888888888888E-2</v>
      </c>
      <c r="Z50" s="2">
        <v>0</v>
      </c>
      <c r="AA50" s="2">
        <v>0</v>
      </c>
      <c r="AB50" s="2">
        <v>6.9444444444444397E-3</v>
      </c>
      <c r="AC50" s="2">
        <v>6.9444444444444441E-3</v>
      </c>
      <c r="AD50" s="2">
        <v>2.7777777777777776E-2</v>
      </c>
      <c r="AE50" s="2">
        <v>6.9444444444444441E-3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  <c r="AP50" s="2">
        <v>0</v>
      </c>
    </row>
    <row r="51" spans="1:42">
      <c r="A51" s="2">
        <v>6</v>
      </c>
      <c r="B51" s="2">
        <v>3.0303030303030304E-2</v>
      </c>
      <c r="C51" s="2">
        <v>0.15151515151515152</v>
      </c>
      <c r="D51" s="2">
        <v>8.0808080808080815E-2</v>
      </c>
      <c r="E51" s="2">
        <v>0</v>
      </c>
      <c r="F51" s="2">
        <v>0</v>
      </c>
      <c r="G51" s="2">
        <v>2.0202020202020204E-2</v>
      </c>
      <c r="H51" s="2">
        <v>0.13131313131313133</v>
      </c>
      <c r="I51" s="2">
        <v>6.0606060606060608E-2</v>
      </c>
      <c r="J51" s="2">
        <v>0</v>
      </c>
      <c r="K51" s="2">
        <v>0</v>
      </c>
      <c r="L51" s="2">
        <v>1.0101010101010102E-2</v>
      </c>
      <c r="M51" s="2">
        <v>8.0808080808080815E-2</v>
      </c>
      <c r="N51" s="2">
        <v>5.0505050505050504E-2</v>
      </c>
      <c r="O51" s="2">
        <v>0</v>
      </c>
      <c r="P51" s="2">
        <v>2.0202020202020204E-2</v>
      </c>
      <c r="Q51" s="2">
        <v>0.13131313131313133</v>
      </c>
      <c r="R51" s="2">
        <v>5.0505050505050504E-2</v>
      </c>
      <c r="S51" s="2">
        <v>0</v>
      </c>
      <c r="T51" s="2">
        <v>1.0101010101010102E-2</v>
      </c>
      <c r="U51" s="2">
        <v>1.0101010101010102E-2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2.0202020202020204E-2</v>
      </c>
      <c r="AC51" s="2">
        <v>1.0101010101010102E-2</v>
      </c>
      <c r="AD51" s="2">
        <v>0</v>
      </c>
      <c r="AE51" s="2">
        <v>9.0909090909090912E-2</v>
      </c>
      <c r="AF51" s="2">
        <v>1.0101010101010102E-2</v>
      </c>
      <c r="AG51" s="2">
        <v>2.0202020202020204E-2</v>
      </c>
      <c r="AH51" s="2">
        <v>1.0101010101010102E-2</v>
      </c>
      <c r="AI51" s="2">
        <v>0</v>
      </c>
      <c r="AJ51" s="2">
        <v>0</v>
      </c>
      <c r="AK51" s="2">
        <v>0</v>
      </c>
      <c r="AL51" s="2">
        <v>0</v>
      </c>
      <c r="AM51" s="2">
        <v>0</v>
      </c>
      <c r="AN51" s="2">
        <v>0</v>
      </c>
      <c r="AO51" s="2">
        <v>0</v>
      </c>
      <c r="AP51" s="2">
        <v>0</v>
      </c>
    </row>
    <row r="52" spans="1:42">
      <c r="A52" s="2">
        <v>9</v>
      </c>
      <c r="B52" s="2">
        <v>0.53435114503816794</v>
      </c>
      <c r="C52" s="2">
        <v>3.0534351145038167E-2</v>
      </c>
      <c r="D52" s="2">
        <v>3.0534351145038167E-2</v>
      </c>
      <c r="E52" s="2">
        <v>0</v>
      </c>
      <c r="F52" s="2">
        <v>7.6335877862595422E-2</v>
      </c>
      <c r="G52" s="2">
        <v>1.5267175572519083E-2</v>
      </c>
      <c r="H52" s="2">
        <v>7.6335877862595422E-2</v>
      </c>
      <c r="I52" s="2">
        <v>1.5267175572519083E-2</v>
      </c>
      <c r="J52" s="2">
        <v>0</v>
      </c>
      <c r="K52" s="2">
        <v>0</v>
      </c>
      <c r="L52" s="2">
        <v>0</v>
      </c>
      <c r="M52" s="2">
        <v>1.5267175572519083E-2</v>
      </c>
      <c r="N52" s="2">
        <v>7.6335877862595417E-3</v>
      </c>
      <c r="O52" s="2">
        <v>0</v>
      </c>
      <c r="P52" s="2">
        <v>4.5801526717557252E-2</v>
      </c>
      <c r="Q52" s="2">
        <v>3.0534351145038167E-2</v>
      </c>
      <c r="R52" s="2">
        <v>1.5267175572519083E-2</v>
      </c>
      <c r="S52" s="2">
        <v>0</v>
      </c>
      <c r="T52" s="2">
        <v>0</v>
      </c>
      <c r="U52" s="2">
        <v>0</v>
      </c>
      <c r="V52" s="2">
        <v>3.0534351145038167E-2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3.0534351145038167E-2</v>
      </c>
      <c r="AC52" s="2">
        <v>3.0534351145038167E-2</v>
      </c>
      <c r="AD52" s="2">
        <v>1.5267175572519083E-2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0</v>
      </c>
      <c r="AO52" s="2">
        <v>0</v>
      </c>
      <c r="AP52" s="2">
        <v>0</v>
      </c>
    </row>
    <row r="53" spans="1:42">
      <c r="A53" s="2">
        <v>12</v>
      </c>
      <c r="B53" s="2">
        <v>0.18181818181818182</v>
      </c>
      <c r="C53" s="2">
        <v>0.10303030303030303</v>
      </c>
      <c r="D53" s="2">
        <v>0.36969696969696969</v>
      </c>
      <c r="E53" s="2">
        <v>0</v>
      </c>
      <c r="F53" s="2">
        <v>7.2727272727272724E-2</v>
      </c>
      <c r="G53" s="2">
        <v>6.0606060606060606E-3</v>
      </c>
      <c r="H53" s="2">
        <v>3.6363636363636362E-2</v>
      </c>
      <c r="I53" s="2">
        <v>1.2121212121212121E-2</v>
      </c>
      <c r="J53" s="2">
        <v>5.4545454545454543E-2</v>
      </c>
      <c r="K53" s="2">
        <v>0</v>
      </c>
      <c r="L53" s="2">
        <v>0</v>
      </c>
      <c r="M53" s="2">
        <v>4.8484848484848485E-2</v>
      </c>
      <c r="N53" s="2">
        <v>0</v>
      </c>
      <c r="O53" s="2">
        <v>0</v>
      </c>
      <c r="P53" s="2">
        <v>2.4242424242424242E-2</v>
      </c>
      <c r="Q53" s="2">
        <v>1.2121212121212121E-2</v>
      </c>
      <c r="R53" s="2">
        <v>6.0606060606060606E-3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6.0606060606060606E-3</v>
      </c>
      <c r="Z53" s="2">
        <v>0</v>
      </c>
      <c r="AA53" s="2">
        <v>0</v>
      </c>
      <c r="AB53" s="2">
        <v>1.2121212121212121E-2</v>
      </c>
      <c r="AC53" s="2">
        <v>0</v>
      </c>
      <c r="AD53" s="2">
        <v>6.0606060606060606E-3</v>
      </c>
      <c r="AE53" s="2">
        <v>0</v>
      </c>
      <c r="AF53" s="2">
        <v>0</v>
      </c>
      <c r="AG53" s="2">
        <v>0</v>
      </c>
      <c r="AH53" s="2">
        <v>0</v>
      </c>
      <c r="AI53" s="2">
        <v>1.8181818181818181E-2</v>
      </c>
      <c r="AJ53" s="2">
        <v>1.2121212121212121E-2</v>
      </c>
      <c r="AK53" s="2">
        <v>1.2121212121212121E-2</v>
      </c>
      <c r="AL53" s="2">
        <v>6.0606060606060606E-3</v>
      </c>
      <c r="AM53" s="2">
        <v>0</v>
      </c>
      <c r="AN53" s="2">
        <v>0</v>
      </c>
      <c r="AO53" s="2">
        <v>0</v>
      </c>
      <c r="AP53" s="2">
        <v>0</v>
      </c>
    </row>
    <row r="54" spans="1:42">
      <c r="A54" s="2">
        <v>15</v>
      </c>
      <c r="B54" s="2">
        <v>0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0</v>
      </c>
      <c r="AN54" s="2">
        <v>0</v>
      </c>
      <c r="AO54" s="2">
        <v>0</v>
      </c>
      <c r="AP54" s="2">
        <v>0</v>
      </c>
    </row>
    <row r="55" spans="1:42">
      <c r="A55" s="2">
        <v>18</v>
      </c>
      <c r="B55" s="2">
        <v>0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0</v>
      </c>
      <c r="AN55" s="2">
        <v>0</v>
      </c>
      <c r="AO55" s="2">
        <v>0</v>
      </c>
      <c r="AP55" s="2">
        <v>0</v>
      </c>
    </row>
    <row r="56" spans="1:42">
      <c r="A56" s="2">
        <v>21</v>
      </c>
      <c r="B56" s="2">
        <v>0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0</v>
      </c>
      <c r="AN56" s="2">
        <v>0</v>
      </c>
      <c r="AO56" s="2">
        <v>0</v>
      </c>
      <c r="AP56" s="2">
        <v>0</v>
      </c>
    </row>
    <row r="57" spans="1:42">
      <c r="A57" s="2">
        <v>24</v>
      </c>
      <c r="B57" s="2">
        <v>0.14220183486238533</v>
      </c>
      <c r="C57" s="2">
        <v>4.1284403669724773E-2</v>
      </c>
      <c r="D57" s="2">
        <v>9.1743119266055051E-2</v>
      </c>
      <c r="E57" s="2">
        <v>5.5045871559633031E-2</v>
      </c>
      <c r="F57" s="2">
        <v>1.3761467889908258E-2</v>
      </c>
      <c r="G57" s="2">
        <v>1.3761467889908258E-2</v>
      </c>
      <c r="H57" s="2">
        <v>7.3394495412844041E-2</v>
      </c>
      <c r="I57" s="2">
        <v>4.5871559633027525E-3</v>
      </c>
      <c r="J57" s="2">
        <v>2.2935779816513763E-2</v>
      </c>
      <c r="K57" s="2">
        <v>0</v>
      </c>
      <c r="L57" s="2">
        <v>0</v>
      </c>
      <c r="M57" s="2">
        <v>8.2568807339449546E-2</v>
      </c>
      <c r="N57" s="2">
        <v>4.5871559633027525E-3</v>
      </c>
      <c r="O57" s="2">
        <v>4.5871559633027525E-3</v>
      </c>
      <c r="P57" s="2">
        <v>0</v>
      </c>
      <c r="Q57" s="2">
        <v>9.1743119266055051E-3</v>
      </c>
      <c r="R57" s="2">
        <v>2.7522935779816515E-2</v>
      </c>
      <c r="S57" s="2">
        <v>4.1284403669724773E-2</v>
      </c>
      <c r="T57" s="2">
        <v>4.5871559633027525E-3</v>
      </c>
      <c r="U57" s="2">
        <v>0.14678899082568808</v>
      </c>
      <c r="V57" s="2">
        <v>4.5871559633027525E-3</v>
      </c>
      <c r="W57" s="2">
        <v>9.1743119266055051E-3</v>
      </c>
      <c r="X57" s="2">
        <v>4.5871559633027525E-3</v>
      </c>
      <c r="Y57" s="2">
        <v>4.5871559633027525E-3</v>
      </c>
      <c r="Z57" s="2">
        <v>0</v>
      </c>
      <c r="AA57" s="2">
        <v>9.1743119266055051E-3</v>
      </c>
      <c r="AB57" s="2">
        <v>0</v>
      </c>
      <c r="AC57" s="2">
        <v>0</v>
      </c>
      <c r="AD57" s="2">
        <v>1.834862385321101E-2</v>
      </c>
      <c r="AE57" s="2">
        <v>0</v>
      </c>
      <c r="AF57" s="2">
        <v>4.5871559633027525E-3</v>
      </c>
      <c r="AG57" s="2">
        <v>0</v>
      </c>
      <c r="AH57" s="2">
        <v>5.0458715596330278E-2</v>
      </c>
      <c r="AI57" s="2">
        <v>1.3761467889908258E-2</v>
      </c>
      <c r="AJ57" s="2">
        <v>0</v>
      </c>
      <c r="AK57" s="2">
        <v>0</v>
      </c>
      <c r="AL57" s="2">
        <v>9.1743119266055051E-3</v>
      </c>
      <c r="AM57" s="2">
        <v>6.8807339449541288E-2</v>
      </c>
      <c r="AN57" s="2">
        <v>1.3761467889908258E-2</v>
      </c>
      <c r="AO57" s="2">
        <v>9.1743119266055051E-3</v>
      </c>
      <c r="AP57" s="2">
        <v>0</v>
      </c>
    </row>
    <row r="58" spans="1:42">
      <c r="A58" s="2">
        <v>27</v>
      </c>
      <c r="B58" s="2">
        <v>0.18627450980392157</v>
      </c>
      <c r="C58" s="2">
        <v>0.14705882352941177</v>
      </c>
      <c r="D58" s="2">
        <v>4.9019607843137254E-2</v>
      </c>
      <c r="E58" s="2">
        <v>5.8823529411764705E-2</v>
      </c>
      <c r="F58" s="2">
        <v>0.11764705882352941</v>
      </c>
      <c r="G58" s="2">
        <v>1.9607843137254902E-2</v>
      </c>
      <c r="H58" s="2">
        <v>6.8627450980392163E-2</v>
      </c>
      <c r="I58" s="2">
        <v>6.8627450980392163E-2</v>
      </c>
      <c r="J58" s="2">
        <v>1.9607843137254902E-2</v>
      </c>
      <c r="K58" s="2">
        <v>0</v>
      </c>
      <c r="L58" s="2">
        <v>9.8039215686274508E-3</v>
      </c>
      <c r="M58" s="2">
        <v>0</v>
      </c>
      <c r="N58" s="2">
        <v>9.8039215686274508E-3</v>
      </c>
      <c r="O58" s="2">
        <v>0</v>
      </c>
      <c r="P58" s="2">
        <v>9.8039215686274508E-3</v>
      </c>
      <c r="Q58" s="2">
        <v>9.8039215686274508E-3</v>
      </c>
      <c r="R58" s="2">
        <v>4.9019607843137254E-2</v>
      </c>
      <c r="S58" s="2">
        <v>1.9607843137254902E-2</v>
      </c>
      <c r="T58" s="2">
        <v>0</v>
      </c>
      <c r="U58" s="2">
        <v>5.8823529411764705E-2</v>
      </c>
      <c r="V58" s="2">
        <v>9.8039215686274508E-3</v>
      </c>
      <c r="W58" s="2">
        <v>0</v>
      </c>
      <c r="X58" s="2">
        <v>0</v>
      </c>
      <c r="Y58" s="2">
        <v>9.8039215686274508E-3</v>
      </c>
      <c r="Z58" s="2">
        <v>0</v>
      </c>
      <c r="AA58" s="2">
        <v>0</v>
      </c>
      <c r="AB58" s="2">
        <v>0</v>
      </c>
      <c r="AC58" s="2">
        <v>0</v>
      </c>
      <c r="AD58" s="2">
        <v>2.9411764705882353E-2</v>
      </c>
      <c r="AE58" s="2">
        <v>0</v>
      </c>
      <c r="AF58" s="2">
        <v>1.9607843137254902E-2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9.8039215686274508E-3</v>
      </c>
      <c r="AN58" s="2">
        <v>0</v>
      </c>
      <c r="AO58" s="2">
        <v>0</v>
      </c>
      <c r="AP58" s="2">
        <v>1.9607843137254902E-2</v>
      </c>
    </row>
    <row r="59" spans="1:42">
      <c r="A59" s="2">
        <v>30</v>
      </c>
      <c r="B59" s="2">
        <v>0.26415094339622641</v>
      </c>
      <c r="C59" s="2">
        <v>9.4339622641509441E-2</v>
      </c>
      <c r="D59" s="2">
        <v>4.716981132075472E-2</v>
      </c>
      <c r="E59" s="2">
        <v>2.8301886792452831E-2</v>
      </c>
      <c r="F59" s="2">
        <v>4.716981132075472E-2</v>
      </c>
      <c r="G59" s="2">
        <v>1.8867924528301886E-2</v>
      </c>
      <c r="H59" s="2">
        <v>3.7735849056603772E-2</v>
      </c>
      <c r="I59" s="2">
        <v>9.433962264150943E-3</v>
      </c>
      <c r="J59" s="2">
        <v>9.4339622641509441E-2</v>
      </c>
      <c r="K59" s="2">
        <v>2.8301886792452831E-2</v>
      </c>
      <c r="L59" s="2">
        <v>9.433962264150943E-3</v>
      </c>
      <c r="M59" s="2">
        <v>0</v>
      </c>
      <c r="N59" s="2">
        <v>9.433962264150943E-3</v>
      </c>
      <c r="O59" s="2">
        <v>0</v>
      </c>
      <c r="P59" s="2">
        <v>9.433962264150943E-3</v>
      </c>
      <c r="Q59" s="2">
        <v>1.8867924528301886E-2</v>
      </c>
      <c r="R59" s="2">
        <v>1.8867924528301886E-2</v>
      </c>
      <c r="S59" s="2">
        <v>3.7735849056603772E-2</v>
      </c>
      <c r="T59" s="2">
        <v>9.433962264150943E-3</v>
      </c>
      <c r="U59" s="2">
        <v>5.6603773584905662E-2</v>
      </c>
      <c r="V59" s="2">
        <v>1.8867924528301886E-2</v>
      </c>
      <c r="W59" s="2">
        <v>0</v>
      </c>
      <c r="X59" s="2">
        <v>0</v>
      </c>
      <c r="Y59" s="2">
        <v>1.8867924528301886E-2</v>
      </c>
      <c r="Z59" s="2">
        <v>9.433962264150943E-3</v>
      </c>
      <c r="AA59" s="2">
        <v>0</v>
      </c>
      <c r="AB59" s="2">
        <v>9.433962264150943E-3</v>
      </c>
      <c r="AC59" s="2">
        <v>9.433962264150943E-3</v>
      </c>
      <c r="AD59" s="2">
        <v>1.8867924528301886E-2</v>
      </c>
      <c r="AE59" s="2">
        <v>0</v>
      </c>
      <c r="AF59" s="2">
        <v>9.433962264150943E-3</v>
      </c>
      <c r="AG59" s="2">
        <v>0</v>
      </c>
      <c r="AH59" s="2">
        <v>9.433962264150943E-3</v>
      </c>
      <c r="AI59" s="2">
        <v>0</v>
      </c>
      <c r="AJ59" s="2">
        <v>0</v>
      </c>
      <c r="AK59" s="2">
        <v>0</v>
      </c>
      <c r="AL59" s="2">
        <v>9.433962264150943E-3</v>
      </c>
      <c r="AM59" s="2">
        <v>3.7735849056603772E-2</v>
      </c>
      <c r="AN59" s="2">
        <v>0</v>
      </c>
      <c r="AO59" s="2">
        <v>0</v>
      </c>
      <c r="AP59" s="2">
        <v>9.433962264150943E-3</v>
      </c>
    </row>
    <row r="60" spans="1:42">
      <c r="A60" s="2" t="s">
        <v>78</v>
      </c>
      <c r="B60" s="2">
        <f>AVERAGE(B49:B59)</f>
        <v>0.1492587465466749</v>
      </c>
      <c r="C60" s="2">
        <f t="shared" ref="C60:AP60" si="2">AVERAGE(C49:C59)</f>
        <v>6.6943637167227565E-2</v>
      </c>
      <c r="D60" s="2">
        <f t="shared" si="2"/>
        <v>0.10021240767269422</v>
      </c>
      <c r="E60" s="2">
        <f t="shared" si="2"/>
        <v>1.394611298363912E-2</v>
      </c>
      <c r="F60" s="2">
        <f t="shared" si="2"/>
        <v>5.6960428145258486E-2</v>
      </c>
      <c r="G60" s="2">
        <f t="shared" si="2"/>
        <v>1.1950391209837581E-2</v>
      </c>
      <c r="H60" s="2">
        <f t="shared" si="2"/>
        <v>5.2739771107973184E-2</v>
      </c>
      <c r="I60" s="2">
        <f t="shared" si="2"/>
        <v>1.9449841904848233E-2</v>
      </c>
      <c r="J60" s="2">
        <f t="shared" si="2"/>
        <v>2.22403119751137E-2</v>
      </c>
      <c r="K60" s="2">
        <f t="shared" si="2"/>
        <v>4.7363876201060853E-3</v>
      </c>
      <c r="L60" s="2">
        <f t="shared" si="2"/>
        <v>3.1778974056253075E-3</v>
      </c>
      <c r="M60" s="2">
        <f t="shared" si="2"/>
        <v>3.0295115046660225E-2</v>
      </c>
      <c r="N60" s="2">
        <f t="shared" si="2"/>
        <v>1.265071003836118E-2</v>
      </c>
      <c r="O60" s="2">
        <f t="shared" si="2"/>
        <v>2.0697777694479065E-3</v>
      </c>
      <c r="P60" s="2">
        <f t="shared" si="2"/>
        <v>1.4251681744503329E-2</v>
      </c>
      <c r="Q60" s="2">
        <f t="shared" si="2"/>
        <v>1.9766620921000577E-2</v>
      </c>
      <c r="R60" s="2">
        <f t="shared" si="2"/>
        <v>2.1183677622498523E-2</v>
      </c>
      <c r="S60" s="2">
        <f t="shared" si="2"/>
        <v>9.476915762879394E-3</v>
      </c>
      <c r="T60" s="2">
        <f t="shared" si="2"/>
        <v>4.3564095779252635E-3</v>
      </c>
      <c r="U60" s="2">
        <f t="shared" si="2"/>
        <v>2.5266843768314399E-2</v>
      </c>
      <c r="V60" s="2">
        <f t="shared" si="2"/>
        <v>6.3101209757600134E-3</v>
      </c>
      <c r="W60" s="2">
        <f t="shared" si="2"/>
        <v>1.8554788166168436E-3</v>
      </c>
      <c r="X60" s="2">
        <f t="shared" si="2"/>
        <v>2.4599150977874821E-3</v>
      </c>
      <c r="Y60" s="2">
        <f t="shared" si="2"/>
        <v>5.3478613216197202E-3</v>
      </c>
      <c r="Z60" s="2">
        <f t="shared" si="2"/>
        <v>1.8790833927573379E-3</v>
      </c>
      <c r="AA60" s="2">
        <f t="shared" si="2"/>
        <v>1.3447535867904903E-3</v>
      </c>
      <c r="AB60" s="2">
        <f t="shared" si="2"/>
        <v>7.7139970640868862E-3</v>
      </c>
      <c r="AC60" s="2">
        <f t="shared" si="2"/>
        <v>5.1830698140585135E-3</v>
      </c>
      <c r="AD60" s="2">
        <f t="shared" si="2"/>
        <v>1.0521261136208925E-2</v>
      </c>
      <c r="AE60" s="2">
        <f t="shared" si="2"/>
        <v>8.8957759412304875E-3</v>
      </c>
      <c r="AF60" s="2">
        <f t="shared" si="2"/>
        <v>3.9754519514289726E-3</v>
      </c>
      <c r="AG60" s="2">
        <f t="shared" si="2"/>
        <v>1.8365472910927458E-3</v>
      </c>
      <c r="AH60" s="2">
        <f t="shared" si="2"/>
        <v>6.3630625419537571E-3</v>
      </c>
      <c r="AI60" s="2">
        <f t="shared" si="2"/>
        <v>2.9039350974296762E-3</v>
      </c>
      <c r="AJ60" s="2">
        <f t="shared" si="2"/>
        <v>1.1019283746556473E-3</v>
      </c>
      <c r="AK60" s="2">
        <f t="shared" si="2"/>
        <v>1.1019283746556473E-3</v>
      </c>
      <c r="AL60" s="2">
        <f t="shared" si="2"/>
        <v>2.2426254773965921E-3</v>
      </c>
      <c r="AM60" s="2">
        <f t="shared" si="2"/>
        <v>1.05770100067975E-2</v>
      </c>
      <c r="AN60" s="2">
        <f t="shared" si="2"/>
        <v>1.2510425354462053E-3</v>
      </c>
      <c r="AO60" s="2">
        <f t="shared" si="2"/>
        <v>8.3402835696413686E-4</v>
      </c>
      <c r="AP60" s="2">
        <f t="shared" si="2"/>
        <v>2.6401641274005311E-3</v>
      </c>
    </row>
    <row r="61" spans="1:42">
      <c r="A61" s="2" t="s">
        <v>85</v>
      </c>
      <c r="B61" s="2">
        <f>COUNTIF(B49:B59,"&gt;0")</f>
        <v>8</v>
      </c>
      <c r="C61" s="2">
        <f>COUNTIF(C49:C59,"&gt;0")</f>
        <v>8</v>
      </c>
      <c r="D61" s="2">
        <f t="shared" ref="D61:AP61" si="3">COUNTIF(D49:D59,"&gt;0")</f>
        <v>8</v>
      </c>
      <c r="E61" s="2">
        <f t="shared" si="3"/>
        <v>4</v>
      </c>
      <c r="F61" s="2">
        <f t="shared" si="3"/>
        <v>7</v>
      </c>
      <c r="G61" s="2">
        <f t="shared" si="3"/>
        <v>8</v>
      </c>
      <c r="H61" s="2">
        <f t="shared" si="3"/>
        <v>8</v>
      </c>
      <c r="I61" s="2">
        <f t="shared" si="3"/>
        <v>8</v>
      </c>
      <c r="J61" s="2">
        <f t="shared" si="3"/>
        <v>6</v>
      </c>
      <c r="K61" s="2">
        <f t="shared" si="3"/>
        <v>3</v>
      </c>
      <c r="L61" s="2">
        <f t="shared" si="3"/>
        <v>4</v>
      </c>
      <c r="M61" s="2">
        <f t="shared" si="3"/>
        <v>6</v>
      </c>
      <c r="N61" s="2">
        <f t="shared" si="3"/>
        <v>7</v>
      </c>
      <c r="O61" s="2">
        <f t="shared" si="3"/>
        <v>3</v>
      </c>
      <c r="P61" s="2">
        <f t="shared" si="3"/>
        <v>7</v>
      </c>
      <c r="Q61" s="2">
        <f t="shared" si="3"/>
        <v>7</v>
      </c>
      <c r="R61" s="2">
        <f t="shared" si="3"/>
        <v>8</v>
      </c>
      <c r="S61" s="2">
        <f t="shared" si="3"/>
        <v>4</v>
      </c>
      <c r="T61" s="2">
        <f t="shared" si="3"/>
        <v>5</v>
      </c>
      <c r="U61" s="2">
        <f t="shared" si="3"/>
        <v>5</v>
      </c>
      <c r="V61" s="2">
        <f t="shared" si="3"/>
        <v>5</v>
      </c>
      <c r="W61" s="2">
        <f t="shared" si="3"/>
        <v>2</v>
      </c>
      <c r="X61" s="2">
        <f t="shared" si="3"/>
        <v>2</v>
      </c>
      <c r="Y61" s="2">
        <f t="shared" si="3"/>
        <v>6</v>
      </c>
      <c r="Z61" s="2">
        <f t="shared" si="3"/>
        <v>2</v>
      </c>
      <c r="AA61" s="2">
        <f t="shared" si="3"/>
        <v>2</v>
      </c>
      <c r="AB61" s="2">
        <f t="shared" si="3"/>
        <v>6</v>
      </c>
      <c r="AC61" s="2">
        <f t="shared" si="3"/>
        <v>4</v>
      </c>
      <c r="AD61" s="2">
        <f t="shared" si="3"/>
        <v>6</v>
      </c>
      <c r="AE61" s="2">
        <f t="shared" si="3"/>
        <v>2</v>
      </c>
      <c r="AF61" s="2">
        <f t="shared" si="3"/>
        <v>4</v>
      </c>
      <c r="AG61" s="2">
        <f t="shared" si="3"/>
        <v>1</v>
      </c>
      <c r="AH61" s="2">
        <f t="shared" si="3"/>
        <v>3</v>
      </c>
      <c r="AI61" s="2">
        <f t="shared" si="3"/>
        <v>2</v>
      </c>
      <c r="AJ61" s="2">
        <f t="shared" si="3"/>
        <v>1</v>
      </c>
      <c r="AK61" s="2">
        <f t="shared" si="3"/>
        <v>1</v>
      </c>
      <c r="AL61" s="2">
        <f t="shared" si="3"/>
        <v>3</v>
      </c>
      <c r="AM61" s="2">
        <f t="shared" si="3"/>
        <v>3</v>
      </c>
      <c r="AN61" s="2">
        <f t="shared" si="3"/>
        <v>1</v>
      </c>
      <c r="AO61" s="2">
        <f t="shared" si="3"/>
        <v>1</v>
      </c>
      <c r="AP61" s="2">
        <f t="shared" si="3"/>
        <v>2</v>
      </c>
    </row>
    <row r="85" spans="1:15">
      <c r="A85" s="2" t="s">
        <v>79</v>
      </c>
    </row>
    <row r="86" spans="1:15">
      <c r="A86" s="2" t="s">
        <v>52</v>
      </c>
      <c r="B86" s="2" t="s">
        <v>57</v>
      </c>
      <c r="C86" s="2" t="s">
        <v>58</v>
      </c>
      <c r="D86" s="2" t="s">
        <v>53</v>
      </c>
      <c r="E86" s="2" t="s">
        <v>55</v>
      </c>
      <c r="F86" s="2" t="s">
        <v>5</v>
      </c>
      <c r="G86" s="2" t="s">
        <v>7</v>
      </c>
      <c r="H86" s="2" t="s">
        <v>6</v>
      </c>
      <c r="I86" s="2" t="s">
        <v>80</v>
      </c>
      <c r="J86" s="2" t="s">
        <v>81</v>
      </c>
      <c r="K86" s="2" t="s">
        <v>61</v>
      </c>
      <c r="L86" s="2" t="s">
        <v>59</v>
      </c>
      <c r="M86" s="2" t="s">
        <v>82</v>
      </c>
      <c r="N86" s="2" t="s">
        <v>8</v>
      </c>
      <c r="O86" s="2" t="s">
        <v>83</v>
      </c>
    </row>
    <row r="87" spans="1:15">
      <c r="A87" s="2">
        <v>1</v>
      </c>
      <c r="B87" s="7">
        <v>0.33678756476683935</v>
      </c>
      <c r="C87" s="7">
        <v>0.49740932642487046</v>
      </c>
      <c r="D87" s="7">
        <v>1.0362694300518135E-2</v>
      </c>
      <c r="E87" s="7">
        <v>5.1813471502590676E-3</v>
      </c>
      <c r="F87" s="7">
        <v>0.12435233160621761</v>
      </c>
      <c r="G87" s="7">
        <v>0</v>
      </c>
      <c r="H87" s="7">
        <v>0</v>
      </c>
      <c r="I87" s="7">
        <v>2.072538860103627E-2</v>
      </c>
      <c r="J87" s="7">
        <v>5.1813471502590676E-3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</row>
    <row r="88" spans="1:15">
      <c r="A88" s="2">
        <v>3</v>
      </c>
      <c r="B88" s="2">
        <v>0.1702127659574468</v>
      </c>
      <c r="C88" s="2">
        <v>0.40425531914893614</v>
      </c>
      <c r="D88" s="2">
        <v>8.5106382978723402E-2</v>
      </c>
      <c r="E88" s="2">
        <v>1.0638297872340425E-2</v>
      </c>
      <c r="F88" s="2">
        <v>5.3191489361702126E-3</v>
      </c>
      <c r="G88" s="2">
        <v>0.31382978723404253</v>
      </c>
      <c r="H88" s="2">
        <v>0</v>
      </c>
      <c r="I88" s="2">
        <v>0</v>
      </c>
      <c r="J88" s="2">
        <v>1.0638297872340425E-2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</row>
    <row r="89" spans="1:15">
      <c r="A89" s="2">
        <v>6</v>
      </c>
      <c r="B89" s="2">
        <v>0.11333333333333333</v>
      </c>
      <c r="C89" s="2">
        <v>0.10666666666666667</v>
      </c>
      <c r="D89" s="2">
        <v>6.6666666666666671E-3</v>
      </c>
      <c r="E89" s="2">
        <v>6.6666666666666671E-3</v>
      </c>
      <c r="F89" s="2">
        <v>0</v>
      </c>
      <c r="G89" s="2">
        <v>0</v>
      </c>
      <c r="H89" s="2">
        <v>0.74</v>
      </c>
      <c r="I89" s="2">
        <v>0</v>
      </c>
      <c r="J89" s="2">
        <v>6.6666666666666671E-3</v>
      </c>
      <c r="K89" s="2">
        <v>1.3333333333333334E-2</v>
      </c>
      <c r="L89" s="2">
        <v>6.6666666666666671E-3</v>
      </c>
      <c r="M89" s="2">
        <v>0</v>
      </c>
      <c r="N89" s="2">
        <v>0</v>
      </c>
      <c r="O89" s="2">
        <v>0</v>
      </c>
    </row>
    <row r="90" spans="1:15">
      <c r="A90" s="2">
        <v>9</v>
      </c>
      <c r="B90" s="2">
        <v>0.38</v>
      </c>
      <c r="C90" s="2">
        <v>0.26</v>
      </c>
      <c r="D90" s="2">
        <v>0.05</v>
      </c>
      <c r="E90" s="2">
        <v>0.03</v>
      </c>
      <c r="F90" s="2">
        <v>0.26</v>
      </c>
      <c r="G90" s="2">
        <v>0</v>
      </c>
      <c r="H90" s="2">
        <v>0</v>
      </c>
      <c r="I90" s="2">
        <v>0</v>
      </c>
      <c r="J90" s="2">
        <v>0.02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</row>
    <row r="91" spans="1:15">
      <c r="A91" s="2">
        <v>12</v>
      </c>
      <c r="B91" s="2">
        <v>0.31210191082802546</v>
      </c>
      <c r="C91" s="2">
        <v>0.22292993630573249</v>
      </c>
      <c r="D91" s="2">
        <v>1.9108280254777069E-2</v>
      </c>
      <c r="E91" s="2">
        <v>6.369426751592357E-3</v>
      </c>
      <c r="F91" s="2">
        <v>0</v>
      </c>
      <c r="G91" s="2">
        <v>0.38853503184713378</v>
      </c>
      <c r="H91" s="2">
        <v>0</v>
      </c>
      <c r="I91" s="2">
        <v>0</v>
      </c>
      <c r="J91" s="2">
        <v>6.369426751592357E-3</v>
      </c>
      <c r="K91" s="2">
        <v>0</v>
      </c>
      <c r="L91" s="2">
        <v>3.1847133757961783E-2</v>
      </c>
      <c r="M91" s="2">
        <v>1.2738853503184714E-2</v>
      </c>
      <c r="N91" s="2">
        <v>0</v>
      </c>
      <c r="O91" s="2">
        <v>0</v>
      </c>
    </row>
    <row r="92" spans="1:15">
      <c r="A92" s="2">
        <v>15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v>0</v>
      </c>
      <c r="O92" s="2">
        <v>0</v>
      </c>
    </row>
    <row r="93" spans="1:15">
      <c r="A93" s="2">
        <v>18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</row>
    <row r="94" spans="1:15">
      <c r="A94" s="2">
        <v>21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</row>
    <row r="95" spans="1:15">
      <c r="A95" s="2">
        <v>24</v>
      </c>
      <c r="B95" s="2">
        <v>0.13450292397660818</v>
      </c>
      <c r="C95" s="2">
        <v>5.8479532163742687E-3</v>
      </c>
      <c r="D95" s="2">
        <v>2.9239766081871343E-3</v>
      </c>
      <c r="E95" s="2">
        <v>0</v>
      </c>
      <c r="F95" s="2">
        <v>0</v>
      </c>
      <c r="G95" s="2">
        <v>1.1695906432748537E-2</v>
      </c>
      <c r="H95" s="2">
        <v>0.49707602339181284</v>
      </c>
      <c r="I95" s="2">
        <v>0</v>
      </c>
      <c r="J95" s="2">
        <v>0</v>
      </c>
      <c r="K95" s="2">
        <v>5.8479532163742687E-3</v>
      </c>
      <c r="L95" s="2">
        <v>1.7543859649122806E-2</v>
      </c>
      <c r="M95" s="2">
        <v>0</v>
      </c>
      <c r="N95" s="2">
        <v>2.9239766081871343E-2</v>
      </c>
      <c r="O95" s="2">
        <v>0.2953216374269006</v>
      </c>
    </row>
    <row r="96" spans="1:15">
      <c r="A96" s="2">
        <v>27</v>
      </c>
      <c r="B96" s="2">
        <v>0.12698412698412698</v>
      </c>
      <c r="C96" s="2">
        <v>1.5873015873015872E-2</v>
      </c>
      <c r="D96" s="2">
        <v>2.3809523809523808E-2</v>
      </c>
      <c r="E96" s="2">
        <v>0</v>
      </c>
      <c r="F96" s="2">
        <v>3.1746031746031744E-2</v>
      </c>
      <c r="G96" s="2">
        <v>0.5</v>
      </c>
      <c r="H96" s="2">
        <v>0.25396825396825395</v>
      </c>
      <c r="I96" s="2">
        <v>0</v>
      </c>
      <c r="J96" s="2">
        <v>0</v>
      </c>
      <c r="K96" s="2">
        <v>3.1746031746031744E-2</v>
      </c>
      <c r="L96" s="2">
        <v>1.5873015873015872E-2</v>
      </c>
      <c r="M96" s="2">
        <v>0</v>
      </c>
      <c r="N96" s="2">
        <v>0</v>
      </c>
      <c r="O96" s="2">
        <v>0</v>
      </c>
    </row>
    <row r="97" spans="1:15">
      <c r="A97" s="2">
        <v>30</v>
      </c>
      <c r="B97" s="2">
        <v>0.30864197530864196</v>
      </c>
      <c r="C97" s="2">
        <v>2.4691358024691357E-2</v>
      </c>
      <c r="D97" s="2">
        <v>0.11522633744855967</v>
      </c>
      <c r="E97" s="2">
        <v>0</v>
      </c>
      <c r="F97" s="2">
        <v>1.2345679012345678E-2</v>
      </c>
      <c r="G97" s="2">
        <v>0.26748971193415638</v>
      </c>
      <c r="H97" s="2">
        <v>0.1440329218106996</v>
      </c>
      <c r="I97" s="2">
        <v>0</v>
      </c>
      <c r="J97" s="2">
        <v>0</v>
      </c>
      <c r="K97" s="2">
        <v>8.23045267489712E-3</v>
      </c>
      <c r="L97" s="2">
        <v>0.1111111111111111</v>
      </c>
      <c r="M97" s="2">
        <v>8.23045267489712E-3</v>
      </c>
      <c r="N97" s="2">
        <v>0</v>
      </c>
      <c r="O97" s="2">
        <v>0</v>
      </c>
    </row>
    <row r="98" spans="1:15">
      <c r="A98" s="6" t="s">
        <v>78</v>
      </c>
      <c r="B98" s="2">
        <f>AVERAGE(B87:B97)</f>
        <v>0.17114223646863838</v>
      </c>
      <c r="C98" s="2">
        <f t="shared" ref="C98:O98" si="4">AVERAGE(C87:C97)</f>
        <v>0.13978850687820793</v>
      </c>
      <c r="D98" s="2">
        <f t="shared" si="4"/>
        <v>2.8473078369723261E-2</v>
      </c>
      <c r="E98" s="2">
        <f t="shared" si="4"/>
        <v>5.3505216764416835E-3</v>
      </c>
      <c r="F98" s="2">
        <f t="shared" si="4"/>
        <v>3.943301739097866E-2</v>
      </c>
      <c r="G98" s="2">
        <f t="shared" si="4"/>
        <v>0.13468640340437102</v>
      </c>
      <c r="H98" s="2">
        <f t="shared" si="4"/>
        <v>0.14864338174279695</v>
      </c>
      <c r="I98" s="2">
        <f t="shared" si="4"/>
        <v>1.8841262364578427E-3</v>
      </c>
      <c r="J98" s="2">
        <f t="shared" si="4"/>
        <v>4.4414307673507738E-3</v>
      </c>
      <c r="K98" s="2">
        <f t="shared" si="4"/>
        <v>5.3779791791487702E-3</v>
      </c>
      <c r="L98" s="2">
        <f t="shared" si="4"/>
        <v>1.6640162459807113E-2</v>
      </c>
      <c r="M98" s="2">
        <f t="shared" si="4"/>
        <v>1.9063005616438032E-3</v>
      </c>
      <c r="N98" s="2">
        <f t="shared" si="4"/>
        <v>2.6581605528973947E-3</v>
      </c>
      <c r="O98" s="2">
        <f t="shared" si="4"/>
        <v>2.6847421584263689E-2</v>
      </c>
    </row>
    <row r="99" spans="1:15">
      <c r="A99" s="2" t="s">
        <v>85</v>
      </c>
      <c r="B99" s="2">
        <f>COUNTIF(B87:B97,"&gt;0")</f>
        <v>8</v>
      </c>
      <c r="C99" s="2">
        <f t="shared" ref="C99:O99" si="5">COUNTIF(C87:C97,"&gt;0")</f>
        <v>8</v>
      </c>
      <c r="D99" s="2">
        <f t="shared" si="5"/>
        <v>8</v>
      </c>
      <c r="E99" s="2">
        <f t="shared" si="5"/>
        <v>5</v>
      </c>
      <c r="F99" s="2">
        <f t="shared" si="5"/>
        <v>5</v>
      </c>
      <c r="G99" s="2">
        <f t="shared" si="5"/>
        <v>5</v>
      </c>
      <c r="H99" s="2">
        <f t="shared" si="5"/>
        <v>4</v>
      </c>
      <c r="I99" s="2">
        <f t="shared" si="5"/>
        <v>1</v>
      </c>
      <c r="J99" s="2">
        <f t="shared" si="5"/>
        <v>5</v>
      </c>
      <c r="K99" s="2">
        <f t="shared" si="5"/>
        <v>4</v>
      </c>
      <c r="L99" s="2">
        <f t="shared" si="5"/>
        <v>5</v>
      </c>
      <c r="M99" s="2">
        <f t="shared" si="5"/>
        <v>2</v>
      </c>
      <c r="N99" s="2">
        <f t="shared" si="5"/>
        <v>1</v>
      </c>
      <c r="O99" s="2">
        <f t="shared" si="5"/>
        <v>1</v>
      </c>
    </row>
  </sheetData>
  <phoneticPr fontId="3" type="noConversion"/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BC117"/>
  <sheetViews>
    <sheetView topLeftCell="A16" zoomScale="60" zoomScaleNormal="60" workbookViewId="0">
      <selection activeCell="F124" sqref="F124"/>
    </sheetView>
  </sheetViews>
  <sheetFormatPr defaultColWidth="11" defaultRowHeight="15.75"/>
  <cols>
    <col min="1" max="4" width="11" style="2"/>
    <col min="5" max="5" width="8.5" style="2" customWidth="1"/>
    <col min="6" max="6" width="19.5" style="2" customWidth="1"/>
    <col min="7" max="7" width="11" style="2"/>
    <col min="8" max="8" width="9.875" style="2" customWidth="1"/>
    <col min="9" max="9" width="12.5" style="2" customWidth="1"/>
    <col min="10" max="13" width="11" style="2"/>
    <col min="14" max="14" width="13.125" style="2" customWidth="1"/>
    <col min="15" max="15" width="11.625" style="2" customWidth="1"/>
    <col min="16" max="16" width="13.125" style="2" customWidth="1"/>
    <col min="17" max="17" width="13.875" style="2" customWidth="1"/>
    <col min="18" max="18" width="12.875" style="2" customWidth="1"/>
    <col min="19" max="19" width="13" style="2" customWidth="1"/>
    <col min="20" max="20" width="12" style="2" customWidth="1"/>
    <col min="21" max="21" width="9.375" style="2" customWidth="1"/>
    <col min="22" max="23" width="11" style="2"/>
    <col min="24" max="24" width="12" style="2" customWidth="1"/>
    <col min="25" max="26" width="12.375" style="2" customWidth="1"/>
    <col min="27" max="31" width="11" style="2"/>
    <col min="32" max="32" width="16.625" style="2" customWidth="1"/>
    <col min="33" max="33" width="15.5" style="2" customWidth="1"/>
    <col min="34" max="34" width="16.625" style="2" customWidth="1"/>
    <col min="35" max="36" width="11" style="2"/>
    <col min="37" max="37" width="17" style="2" customWidth="1"/>
    <col min="38" max="39" width="11" style="2"/>
    <col min="40" max="40" width="14.5" style="2" customWidth="1"/>
    <col min="41" max="41" width="11" style="2"/>
    <col min="42" max="42" width="11.875" style="2" customWidth="1"/>
    <col min="43" max="43" width="13.5" style="2" customWidth="1"/>
    <col min="44" max="44" width="11" style="2"/>
    <col min="45" max="45" width="15.375" style="2" customWidth="1"/>
    <col min="46" max="46" width="9" style="2" customWidth="1"/>
    <col min="47" max="47" width="13.875" style="2" customWidth="1"/>
    <col min="48" max="48" width="16.125" style="2" customWidth="1"/>
    <col min="49" max="51" width="11" style="2"/>
    <col min="52" max="52" width="13.875" style="2" customWidth="1"/>
    <col min="53" max="53" width="17.875" style="2" customWidth="1"/>
    <col min="54" max="16384" width="11" style="2"/>
  </cols>
  <sheetData>
    <row r="1" spans="1:55">
      <c r="A1" s="2" t="s">
        <v>84</v>
      </c>
      <c r="B1" s="2" t="s">
        <v>52</v>
      </c>
      <c r="C1" s="2" t="s">
        <v>1</v>
      </c>
      <c r="D1" s="2" t="s">
        <v>2</v>
      </c>
      <c r="E1" s="2" t="s">
        <v>3</v>
      </c>
      <c r="F1" s="2" t="s">
        <v>101</v>
      </c>
      <c r="G1" s="2" t="s">
        <v>25</v>
      </c>
      <c r="H1" s="2" t="s">
        <v>6</v>
      </c>
      <c r="I1" s="2" t="s">
        <v>8</v>
      </c>
      <c r="J1" s="2" t="s">
        <v>9</v>
      </c>
      <c r="K1" s="2" t="s">
        <v>4</v>
      </c>
      <c r="L1" s="2" t="s">
        <v>12</v>
      </c>
      <c r="M1" s="2" t="s">
        <v>13</v>
      </c>
      <c r="N1" s="2" t="s">
        <v>58</v>
      </c>
      <c r="O1" s="5" t="s">
        <v>59</v>
      </c>
      <c r="P1" s="2" t="s">
        <v>7</v>
      </c>
      <c r="Q1" s="2" t="s">
        <v>57</v>
      </c>
      <c r="R1" s="2" t="s">
        <v>83</v>
      </c>
      <c r="S1" s="2" t="s">
        <v>5</v>
      </c>
      <c r="T1" s="2" t="s">
        <v>53</v>
      </c>
      <c r="U1" s="2" t="s">
        <v>64</v>
      </c>
      <c r="V1" s="2" t="s">
        <v>11</v>
      </c>
      <c r="W1" s="2" t="s">
        <v>55</v>
      </c>
      <c r="X1" s="2" t="s">
        <v>61</v>
      </c>
      <c r="Y1" s="2" t="s">
        <v>10</v>
      </c>
      <c r="Z1" s="2" t="s">
        <v>21</v>
      </c>
      <c r="AA1" s="2" t="s">
        <v>14</v>
      </c>
      <c r="AB1" s="2" t="s">
        <v>16</v>
      </c>
      <c r="AC1" s="2" t="s">
        <v>15</v>
      </c>
      <c r="AD1" s="2" t="s">
        <v>22</v>
      </c>
      <c r="AE1" s="2" t="s">
        <v>23</v>
      </c>
      <c r="AF1" s="2" t="s">
        <v>24</v>
      </c>
      <c r="AG1" s="2" t="s">
        <v>67</v>
      </c>
      <c r="AH1" s="2" t="s">
        <v>19</v>
      </c>
      <c r="AI1" s="2" t="s">
        <v>66</v>
      </c>
      <c r="AJ1" s="2" t="s">
        <v>68</v>
      </c>
      <c r="AK1" s="2" t="s">
        <v>62</v>
      </c>
      <c r="AL1" s="2" t="s">
        <v>69</v>
      </c>
      <c r="AM1" s="2" t="s">
        <v>71</v>
      </c>
      <c r="AN1" s="2" t="s">
        <v>60</v>
      </c>
      <c r="AO1" s="2" t="s">
        <v>75</v>
      </c>
      <c r="AP1" s="2" t="s">
        <v>77</v>
      </c>
      <c r="AQ1" s="2" t="s">
        <v>63</v>
      </c>
      <c r="AR1" s="2" t="s">
        <v>72</v>
      </c>
      <c r="AS1" s="2" t="s">
        <v>70</v>
      </c>
      <c r="AT1" s="2" t="s">
        <v>73</v>
      </c>
      <c r="AU1" s="2" t="s">
        <v>65</v>
      </c>
      <c r="AV1" s="2" t="s">
        <v>74</v>
      </c>
      <c r="AW1" s="2" t="s">
        <v>76</v>
      </c>
      <c r="AX1" s="2" t="s">
        <v>82</v>
      </c>
      <c r="AY1" s="2" t="s">
        <v>80</v>
      </c>
      <c r="AZ1" s="2" t="s">
        <v>18</v>
      </c>
      <c r="BA1" s="2" t="s">
        <v>26</v>
      </c>
      <c r="BC1" s="2" t="s">
        <v>102</v>
      </c>
    </row>
    <row r="2" spans="1:55">
      <c r="A2" s="2" t="s">
        <v>87</v>
      </c>
      <c r="B2" s="3">
        <v>1</v>
      </c>
      <c r="C2" s="2">
        <v>0.14144736842105263</v>
      </c>
      <c r="D2" s="2">
        <v>9.5394736842105268E-2</v>
      </c>
      <c r="E2" s="2">
        <v>0.125</v>
      </c>
      <c r="F2" s="2">
        <v>3.6184210526315791E-2</v>
      </c>
      <c r="G2" s="2">
        <v>0.14473684210526316</v>
      </c>
      <c r="H2" s="2">
        <v>6.5789473684210523E-3</v>
      </c>
      <c r="I2" s="2">
        <v>6.5789473684210523E-3</v>
      </c>
      <c r="J2" s="2">
        <v>7.5657894736842105E-2</v>
      </c>
      <c r="K2" s="2">
        <v>0</v>
      </c>
      <c r="L2" s="2">
        <v>0.23684210526315788</v>
      </c>
      <c r="M2" s="2">
        <v>6.5789473684210523E-3</v>
      </c>
      <c r="N2" s="2">
        <v>0</v>
      </c>
      <c r="O2" s="2">
        <v>0</v>
      </c>
      <c r="P2" s="2">
        <v>6.5789473684210523E-3</v>
      </c>
      <c r="Q2" s="2">
        <v>0</v>
      </c>
      <c r="R2" s="2">
        <v>0</v>
      </c>
      <c r="S2" s="2">
        <v>3.2894736842105261E-2</v>
      </c>
      <c r="T2" s="2">
        <v>0</v>
      </c>
      <c r="U2" s="2">
        <v>0</v>
      </c>
      <c r="V2" s="2">
        <v>9.8684210526315784E-3</v>
      </c>
      <c r="W2" s="2">
        <v>0</v>
      </c>
      <c r="X2" s="2">
        <v>0</v>
      </c>
      <c r="Y2" s="2">
        <v>1.6447368421052631E-2</v>
      </c>
      <c r="Z2" s="2">
        <v>0</v>
      </c>
      <c r="AA2" s="2">
        <v>9.8684210526315784E-3</v>
      </c>
      <c r="AB2" s="2">
        <v>9.8684210526315801E-3</v>
      </c>
      <c r="AC2" s="2">
        <v>0</v>
      </c>
      <c r="AD2" s="2">
        <v>1.3157894736842105E-2</v>
      </c>
      <c r="AE2" s="2">
        <v>2.3026315789473683E-2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0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3.2894736842105261E-3</v>
      </c>
      <c r="BB2" s="2">
        <f>COUNTIF(C2:BA2,"&gt;0")</f>
        <v>19</v>
      </c>
      <c r="BC2" s="2">
        <f>SUM(C2:BA2)</f>
        <v>0.99999999999999978</v>
      </c>
    </row>
    <row r="3" spans="1:55">
      <c r="A3" s="2" t="s">
        <v>87</v>
      </c>
      <c r="B3" s="3">
        <v>2</v>
      </c>
      <c r="C3" s="2">
        <v>0.16194331983805668</v>
      </c>
      <c r="D3" s="2">
        <v>0.1214574898785425</v>
      </c>
      <c r="E3" s="2">
        <v>0.2834008097165992</v>
      </c>
      <c r="F3" s="2">
        <v>5.2631578947368418E-2</v>
      </c>
      <c r="G3" s="2">
        <v>4.8582995951417005E-2</v>
      </c>
      <c r="H3" s="2">
        <v>0</v>
      </c>
      <c r="I3" s="2">
        <v>0</v>
      </c>
      <c r="J3" s="2">
        <v>9.3117408906882596E-2</v>
      </c>
      <c r="K3" s="2">
        <v>0</v>
      </c>
      <c r="L3" s="2">
        <v>0.16194331983805668</v>
      </c>
      <c r="M3" s="2">
        <v>8.0971659919028341E-3</v>
      </c>
      <c r="N3" s="2">
        <v>0</v>
      </c>
      <c r="O3" s="2">
        <v>0</v>
      </c>
      <c r="P3" s="2">
        <v>8.0971659919028341E-3</v>
      </c>
      <c r="Q3" s="2">
        <v>0</v>
      </c>
      <c r="R3" s="2">
        <v>0</v>
      </c>
      <c r="S3" s="2">
        <v>2.4291497975708502E-2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4.048582995951417E-3</v>
      </c>
      <c r="AB3" s="2">
        <v>0</v>
      </c>
      <c r="AC3" s="2">
        <v>0</v>
      </c>
      <c r="AD3" s="2">
        <v>3.2388663967611336E-2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0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f t="shared" ref="BB3:BB50" si="0">COUNTIF(C3:BA3,"&gt;0")</f>
        <v>12</v>
      </c>
      <c r="BC3" s="2">
        <f t="shared" ref="BC3:BC24" si="1">SUM(C3:BA3)</f>
        <v>0.99999999999999989</v>
      </c>
    </row>
    <row r="4" spans="1:55">
      <c r="A4" s="2" t="s">
        <v>87</v>
      </c>
      <c r="B4" s="3">
        <v>3</v>
      </c>
      <c r="C4" s="2">
        <v>0.12663755458515283</v>
      </c>
      <c r="D4" s="2">
        <v>0.27510917030567683</v>
      </c>
      <c r="E4" s="2">
        <v>0.2576419213973799</v>
      </c>
      <c r="F4" s="2">
        <v>3.4934497816593885E-2</v>
      </c>
      <c r="G4" s="2">
        <v>9.1703056768558958E-2</v>
      </c>
      <c r="H4" s="2">
        <v>1.3100436681222707E-2</v>
      </c>
      <c r="I4" s="2">
        <v>0</v>
      </c>
      <c r="J4" s="2">
        <v>5.2401746724890827E-2</v>
      </c>
      <c r="K4" s="2">
        <v>0</v>
      </c>
      <c r="L4" s="2">
        <v>2.1834061135371178E-2</v>
      </c>
      <c r="M4" s="2">
        <v>3.4934497816593885E-2</v>
      </c>
      <c r="N4" s="2">
        <v>0</v>
      </c>
      <c r="O4" s="2">
        <v>0</v>
      </c>
      <c r="P4" s="2">
        <v>2.6200873362445413E-2</v>
      </c>
      <c r="Q4" s="2">
        <v>0</v>
      </c>
      <c r="R4" s="2">
        <v>0</v>
      </c>
      <c r="S4" s="2">
        <v>1.3100436681222707E-2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4.3668122270742356E-3</v>
      </c>
      <c r="Z4" s="2">
        <v>0</v>
      </c>
      <c r="AA4" s="2">
        <v>8.7336244541484712E-3</v>
      </c>
      <c r="AB4" s="2">
        <v>0</v>
      </c>
      <c r="AC4" s="2">
        <v>0</v>
      </c>
      <c r="AD4" s="2">
        <v>1.3100436681222707E-2</v>
      </c>
      <c r="AE4" s="2">
        <v>2.6200873362445413E-2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0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f t="shared" si="0"/>
        <v>15</v>
      </c>
      <c r="BC4" s="2">
        <f t="shared" si="1"/>
        <v>0.99999999999999989</v>
      </c>
    </row>
    <row r="5" spans="1:55">
      <c r="A5" s="2" t="s">
        <v>87</v>
      </c>
      <c r="B5" s="3">
        <v>4</v>
      </c>
      <c r="C5" s="2">
        <v>0.14984709480122324</v>
      </c>
      <c r="D5" s="2">
        <v>0.24159021406727829</v>
      </c>
      <c r="E5" s="2">
        <v>0.25993883792048927</v>
      </c>
      <c r="F5" s="2">
        <v>3.669724770642202E-2</v>
      </c>
      <c r="G5" s="2">
        <v>6.1162079510703363E-2</v>
      </c>
      <c r="H5" s="2">
        <v>3.669724770642202E-2</v>
      </c>
      <c r="I5" s="2">
        <v>1.5290519877675841E-2</v>
      </c>
      <c r="J5" s="2">
        <v>2.1406727828746176E-2</v>
      </c>
      <c r="K5" s="2">
        <v>3.0581039755351682E-3</v>
      </c>
      <c r="L5" s="2">
        <v>1.2232415902140673E-2</v>
      </c>
      <c r="M5" s="2">
        <v>0</v>
      </c>
      <c r="N5" s="2">
        <v>0</v>
      </c>
      <c r="O5" s="2">
        <v>0</v>
      </c>
      <c r="P5" s="2">
        <v>1.834862385321101E-2</v>
      </c>
      <c r="Q5" s="2">
        <v>0</v>
      </c>
      <c r="R5" s="2">
        <v>0</v>
      </c>
      <c r="S5" s="2">
        <v>1.2232415902140673E-2</v>
      </c>
      <c r="T5" s="2">
        <v>0</v>
      </c>
      <c r="U5" s="2">
        <v>0</v>
      </c>
      <c r="V5" s="2">
        <v>3.0581039755351682E-3</v>
      </c>
      <c r="W5" s="2">
        <v>0</v>
      </c>
      <c r="X5" s="2">
        <v>0</v>
      </c>
      <c r="Y5" s="2">
        <v>3.0581039755351682E-3</v>
      </c>
      <c r="Z5" s="2">
        <v>0</v>
      </c>
      <c r="AA5" s="2">
        <v>1.2232415902140673E-2</v>
      </c>
      <c r="AB5" s="2">
        <v>0</v>
      </c>
      <c r="AC5" s="2">
        <v>0</v>
      </c>
      <c r="AD5" s="2">
        <v>0.10091743119266056</v>
      </c>
      <c r="AE5" s="2">
        <v>1.2232415902140673E-2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0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f t="shared" si="0"/>
        <v>17</v>
      </c>
      <c r="BC5" s="2">
        <f t="shared" si="1"/>
        <v>0.99999999999999989</v>
      </c>
    </row>
    <row r="6" spans="1:55">
      <c r="A6" s="2" t="s">
        <v>87</v>
      </c>
      <c r="B6" s="3">
        <v>5</v>
      </c>
      <c r="C6" s="2">
        <v>0.14134275618374559</v>
      </c>
      <c r="D6" s="2">
        <v>0.10600706713780919</v>
      </c>
      <c r="E6" s="2">
        <v>0.16254416961130741</v>
      </c>
      <c r="F6" s="2">
        <v>8.4805653710247356E-2</v>
      </c>
      <c r="G6" s="2">
        <v>0.392226148409894</v>
      </c>
      <c r="H6" s="2">
        <v>1.0600706713780919E-2</v>
      </c>
      <c r="I6" s="2">
        <v>0</v>
      </c>
      <c r="J6" s="2">
        <v>1.7667844522968199E-2</v>
      </c>
      <c r="K6" s="2">
        <v>3.5335689045936395E-3</v>
      </c>
      <c r="L6" s="2">
        <v>1.4134275618374558E-2</v>
      </c>
      <c r="M6" s="2">
        <v>0</v>
      </c>
      <c r="N6" s="2">
        <v>0</v>
      </c>
      <c r="O6" s="2">
        <v>0</v>
      </c>
      <c r="P6" s="2">
        <v>3.5335689045936395E-3</v>
      </c>
      <c r="Q6" s="2">
        <v>0</v>
      </c>
      <c r="R6" s="2">
        <v>0</v>
      </c>
      <c r="S6" s="2">
        <v>7.0671378091872791E-3</v>
      </c>
      <c r="T6" s="2">
        <v>0</v>
      </c>
      <c r="U6" s="2">
        <v>3.5335689045936395E-3</v>
      </c>
      <c r="V6" s="2">
        <v>3.5335689045936395E-3</v>
      </c>
      <c r="W6" s="2">
        <v>0</v>
      </c>
      <c r="X6" s="2">
        <v>0</v>
      </c>
      <c r="Y6" s="2">
        <v>1.0600706713780919E-2</v>
      </c>
      <c r="Z6" s="2">
        <v>1.7667844522968199E-2</v>
      </c>
      <c r="AA6" s="2">
        <v>3.5335689045936395E-3</v>
      </c>
      <c r="AB6" s="2">
        <v>0</v>
      </c>
      <c r="AC6" s="2">
        <v>0</v>
      </c>
      <c r="AD6" s="2">
        <v>1.7667844522968199E-2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f t="shared" si="0"/>
        <v>17</v>
      </c>
      <c r="BC6" s="2">
        <f t="shared" si="1"/>
        <v>1.0000000000000002</v>
      </c>
    </row>
    <row r="7" spans="1:55">
      <c r="A7" s="2" t="s">
        <v>87</v>
      </c>
      <c r="B7" s="3">
        <v>6</v>
      </c>
      <c r="C7" s="2">
        <v>8.611111111111111E-2</v>
      </c>
      <c r="D7" s="2">
        <v>0.19722222222222222</v>
      </c>
      <c r="E7" s="2">
        <v>0.11388888888888889</v>
      </c>
      <c r="F7" s="2">
        <v>9.7222222222222224E-2</v>
      </c>
      <c r="G7" s="2">
        <v>0.38611111111111113</v>
      </c>
      <c r="H7" s="2">
        <v>5.5555555555555558E-3</v>
      </c>
      <c r="I7" s="2">
        <v>0</v>
      </c>
      <c r="J7" s="2">
        <v>3.888888888888889E-2</v>
      </c>
      <c r="K7" s="2">
        <v>2.7777777777777779E-3</v>
      </c>
      <c r="L7" s="2">
        <v>5.5555555555555558E-3</v>
      </c>
      <c r="M7" s="2">
        <v>0</v>
      </c>
      <c r="N7" s="2">
        <v>0</v>
      </c>
      <c r="O7" s="2">
        <v>0</v>
      </c>
      <c r="P7" s="2">
        <v>2.7777777777777779E-3</v>
      </c>
      <c r="Q7" s="2">
        <v>0</v>
      </c>
      <c r="R7" s="2">
        <v>0</v>
      </c>
      <c r="S7" s="2">
        <v>8.3333333333333332E-3</v>
      </c>
      <c r="T7" s="2">
        <v>0</v>
      </c>
      <c r="U7" s="2">
        <v>2.7777777777777779E-3</v>
      </c>
      <c r="V7" s="2">
        <v>0</v>
      </c>
      <c r="W7" s="2">
        <v>0</v>
      </c>
      <c r="X7" s="2">
        <v>0</v>
      </c>
      <c r="Y7" s="2">
        <v>2.7777777777777779E-3</v>
      </c>
      <c r="Z7" s="2">
        <v>1.6666666666666666E-2</v>
      </c>
      <c r="AA7" s="2">
        <v>0</v>
      </c>
      <c r="AB7" s="2">
        <v>2.7777777777777779E-3</v>
      </c>
      <c r="AC7" s="2">
        <v>0</v>
      </c>
      <c r="AD7" s="2">
        <v>5.5555555555555558E-3</v>
      </c>
      <c r="AE7" s="2">
        <v>2.5000000000000001E-2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f t="shared" si="0"/>
        <v>17</v>
      </c>
      <c r="BC7" s="2">
        <f t="shared" si="1"/>
        <v>0.99999999999999989</v>
      </c>
    </row>
    <row r="8" spans="1:55">
      <c r="A8" s="2" t="s">
        <v>87</v>
      </c>
      <c r="B8" s="3">
        <v>7</v>
      </c>
      <c r="C8" s="2">
        <v>0.1206896551724138</v>
      </c>
      <c r="D8" s="2">
        <v>0.12931034482758622</v>
      </c>
      <c r="E8" s="2">
        <v>0.25862068965517243</v>
      </c>
      <c r="F8" s="2">
        <v>0.17241379310344829</v>
      </c>
      <c r="G8" s="2">
        <v>0.12931034482758622</v>
      </c>
      <c r="H8" s="2">
        <v>0</v>
      </c>
      <c r="I8" s="2">
        <v>1.2931034482758621E-2</v>
      </c>
      <c r="J8" s="2">
        <v>7.3275862068965511E-2</v>
      </c>
      <c r="K8" s="2">
        <v>8.6206896551724137E-3</v>
      </c>
      <c r="L8" s="2">
        <v>6.8965517241379309E-2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8.6206896551724137E-3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4.3103448275862068E-3</v>
      </c>
      <c r="Z8" s="2">
        <v>4.3103448275862068E-3</v>
      </c>
      <c r="AA8" s="2">
        <v>0</v>
      </c>
      <c r="AB8" s="2">
        <v>0</v>
      </c>
      <c r="AC8" s="2">
        <v>0</v>
      </c>
      <c r="AD8" s="2">
        <v>4.3103448275862068E-3</v>
      </c>
      <c r="AE8" s="2">
        <v>4.3103448275862068E-3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f t="shared" si="0"/>
        <v>14</v>
      </c>
      <c r="BC8" s="2">
        <f t="shared" si="1"/>
        <v>0.99999999999999989</v>
      </c>
    </row>
    <row r="9" spans="1:55">
      <c r="A9" s="2" t="s">
        <v>87</v>
      </c>
      <c r="B9" s="3">
        <v>8</v>
      </c>
      <c r="C9" s="2">
        <v>0.18656716417910449</v>
      </c>
      <c r="D9" s="2">
        <v>0.2537313432835821</v>
      </c>
      <c r="E9" s="2">
        <v>8.2089552238805971E-2</v>
      </c>
      <c r="F9" s="2">
        <v>6.7164179104477612E-2</v>
      </c>
      <c r="G9" s="2">
        <v>0.22388059701492538</v>
      </c>
      <c r="H9" s="2">
        <v>7.462686567164179E-3</v>
      </c>
      <c r="I9" s="2">
        <v>2.6119402985074626E-2</v>
      </c>
      <c r="J9" s="2">
        <v>3.7313432835820892E-2</v>
      </c>
      <c r="K9" s="2">
        <v>1.8656716417910446E-2</v>
      </c>
      <c r="L9" s="2">
        <v>3.3582089552238806E-2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3.7313432835820895E-3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1.8656716417910446E-2</v>
      </c>
      <c r="Z9" s="2">
        <v>0</v>
      </c>
      <c r="AA9" s="2">
        <v>0</v>
      </c>
      <c r="AB9" s="2">
        <v>0</v>
      </c>
      <c r="AC9" s="2">
        <v>1.1194029850746268E-2</v>
      </c>
      <c r="AD9" s="2">
        <v>3.7313432835820895E-3</v>
      </c>
      <c r="AE9" s="2">
        <v>2.2388059701492536E-2</v>
      </c>
      <c r="AF9" s="2">
        <v>3.7313432835820895E-3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f t="shared" si="0"/>
        <v>16</v>
      </c>
      <c r="BC9" s="2">
        <f t="shared" si="1"/>
        <v>0.99999999999999989</v>
      </c>
    </row>
    <row r="10" spans="1:55">
      <c r="A10" s="2" t="s">
        <v>87</v>
      </c>
      <c r="B10" s="3">
        <v>9</v>
      </c>
      <c r="C10" s="2">
        <v>4.3478260869565216E-2</v>
      </c>
      <c r="D10" s="2">
        <v>0.12648221343873517</v>
      </c>
      <c r="E10" s="2">
        <v>4.3478260869565216E-2</v>
      </c>
      <c r="F10" s="2">
        <v>0.17391304347826086</v>
      </c>
      <c r="G10" s="2">
        <v>8.3003952569169967E-2</v>
      </c>
      <c r="H10" s="2">
        <v>0</v>
      </c>
      <c r="I10" s="2">
        <v>2.3715415019762844E-2</v>
      </c>
      <c r="J10" s="2">
        <v>0.1067193675889328</v>
      </c>
      <c r="K10" s="2">
        <v>9.0909090909090912E-2</v>
      </c>
      <c r="L10" s="2">
        <v>0.16996047430830039</v>
      </c>
      <c r="M10" s="2">
        <v>3.952569169960474E-3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2.3715415019762844E-2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7.9051383399209481E-3</v>
      </c>
      <c r="Z10" s="2">
        <v>1.1857707509881422E-2</v>
      </c>
      <c r="AA10" s="2">
        <v>0</v>
      </c>
      <c r="AB10" s="2">
        <v>0</v>
      </c>
      <c r="AC10" s="2">
        <v>3.952569169960474E-3</v>
      </c>
      <c r="AD10" s="2">
        <v>1.9762845849802372E-2</v>
      </c>
      <c r="AE10" s="2">
        <v>5.533596837944664E-2</v>
      </c>
      <c r="AF10" s="2">
        <v>1.1857707509881422E-2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f t="shared" si="0"/>
        <v>17</v>
      </c>
      <c r="BC10" s="2">
        <f t="shared" si="1"/>
        <v>1</v>
      </c>
    </row>
    <row r="11" spans="1:55">
      <c r="A11" s="2" t="s">
        <v>87</v>
      </c>
      <c r="B11" s="3">
        <v>10</v>
      </c>
      <c r="C11" s="2">
        <v>0.11374407582938388</v>
      </c>
      <c r="D11" s="2">
        <v>0.24644549763033174</v>
      </c>
      <c r="E11" s="2">
        <v>8.0568720379146919E-2</v>
      </c>
      <c r="F11" s="2">
        <v>0.14691943127962084</v>
      </c>
      <c r="G11" s="2">
        <v>2.843601895734597E-2</v>
      </c>
      <c r="H11" s="2">
        <v>0</v>
      </c>
      <c r="I11" s="2">
        <v>3.3175355450236969E-2</v>
      </c>
      <c r="J11" s="2">
        <v>8.0568720379146919E-2</v>
      </c>
      <c r="K11" s="2">
        <v>6.6350710900473939E-2</v>
      </c>
      <c r="L11" s="2">
        <v>0</v>
      </c>
      <c r="M11" s="2">
        <v>4.7393364928909956E-3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4.2654028436018961E-2</v>
      </c>
      <c r="AD11" s="2">
        <v>0</v>
      </c>
      <c r="AE11" s="2">
        <v>8.0568720379146919E-2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2.3696682464454975E-2</v>
      </c>
      <c r="BA11" s="2">
        <v>5.2132701421800945E-2</v>
      </c>
      <c r="BB11" s="2">
        <f t="shared" si="0"/>
        <v>13</v>
      </c>
      <c r="BC11" s="2">
        <f t="shared" si="1"/>
        <v>1.0000000000000002</v>
      </c>
    </row>
    <row r="12" spans="1:55">
      <c r="A12" s="2" t="s">
        <v>87</v>
      </c>
      <c r="B12" s="3">
        <v>12</v>
      </c>
      <c r="C12" s="2">
        <v>7.0588235294117646E-2</v>
      </c>
      <c r="D12" s="2">
        <v>0.27843137254901962</v>
      </c>
      <c r="E12" s="2">
        <v>2.7450980392156862E-2</v>
      </c>
      <c r="F12" s="2">
        <v>0.14901960784313725</v>
      </c>
      <c r="G12" s="2">
        <v>4.3137254901960784E-2</v>
      </c>
      <c r="H12" s="2">
        <v>8.2352941176470587E-2</v>
      </c>
      <c r="I12" s="2">
        <v>4.7058823529411764E-2</v>
      </c>
      <c r="J12" s="2">
        <v>4.7058823529411764E-2</v>
      </c>
      <c r="K12" s="2">
        <v>0.16862745098039217</v>
      </c>
      <c r="L12" s="2">
        <v>1.1764705882352941E-2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1.1764705882352941E-2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1.5686274509803921E-2</v>
      </c>
      <c r="AD12" s="2">
        <v>0</v>
      </c>
      <c r="AE12" s="2">
        <v>1.1764705882352941E-2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3.5294117647058823E-2</v>
      </c>
      <c r="BB12" s="2">
        <f t="shared" si="0"/>
        <v>14</v>
      </c>
      <c r="BC12" s="2">
        <f t="shared" si="1"/>
        <v>0.99999999999999989</v>
      </c>
    </row>
    <row r="13" spans="1:55">
      <c r="A13" s="2" t="s">
        <v>87</v>
      </c>
      <c r="B13" s="3">
        <v>14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f t="shared" si="0"/>
        <v>0</v>
      </c>
      <c r="BC13" s="2">
        <f t="shared" si="1"/>
        <v>0</v>
      </c>
    </row>
    <row r="14" spans="1:55">
      <c r="A14" s="2" t="s">
        <v>87</v>
      </c>
      <c r="B14" s="3">
        <v>16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f t="shared" si="0"/>
        <v>0</v>
      </c>
      <c r="BC14" s="2">
        <f t="shared" si="1"/>
        <v>0</v>
      </c>
    </row>
    <row r="15" spans="1:55">
      <c r="A15" s="2" t="s">
        <v>87</v>
      </c>
      <c r="B15" s="3">
        <v>18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f t="shared" si="0"/>
        <v>0</v>
      </c>
      <c r="BC15" s="2">
        <f t="shared" si="1"/>
        <v>0</v>
      </c>
    </row>
    <row r="16" spans="1:55">
      <c r="A16" s="2" t="s">
        <v>87</v>
      </c>
      <c r="B16" s="3">
        <v>20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f t="shared" si="0"/>
        <v>0</v>
      </c>
      <c r="BC16" s="2">
        <f t="shared" si="1"/>
        <v>0</v>
      </c>
    </row>
    <row r="17" spans="1:55">
      <c r="A17" s="2" t="s">
        <v>87</v>
      </c>
      <c r="B17" s="3">
        <v>22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f t="shared" si="0"/>
        <v>0</v>
      </c>
      <c r="BC17" s="2">
        <f t="shared" si="1"/>
        <v>0</v>
      </c>
    </row>
    <row r="18" spans="1:55">
      <c r="A18" s="2" t="s">
        <v>87</v>
      </c>
      <c r="B18" s="3">
        <v>24</v>
      </c>
      <c r="C18" s="2">
        <v>4.065040650406504E-2</v>
      </c>
      <c r="D18" s="2">
        <v>0.13008130081300814</v>
      </c>
      <c r="E18" s="2">
        <v>9.7560975609756101E-2</v>
      </c>
      <c r="F18" s="2">
        <v>1.6260162601626018E-2</v>
      </c>
      <c r="G18" s="2">
        <v>0.18699186991869918</v>
      </c>
      <c r="H18" s="2">
        <v>0.35772357723577236</v>
      </c>
      <c r="I18" s="2">
        <v>1.6260162601626018E-2</v>
      </c>
      <c r="J18" s="2">
        <v>4.878048780487805E-2</v>
      </c>
      <c r="K18" s="2">
        <v>0</v>
      </c>
      <c r="L18" s="2">
        <v>3.2520325203252036E-2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8.130081300813009E-3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3.2520325203252036E-2</v>
      </c>
      <c r="AF18" s="2">
        <v>0</v>
      </c>
      <c r="AG18" s="2">
        <v>0</v>
      </c>
      <c r="AH18" s="2">
        <v>3.2520325203252036E-2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f t="shared" si="0"/>
        <v>12</v>
      </c>
      <c r="BC18" s="2">
        <f t="shared" si="1"/>
        <v>1</v>
      </c>
    </row>
    <row r="19" spans="1:55">
      <c r="A19" s="2" t="s">
        <v>87</v>
      </c>
      <c r="B19" s="3">
        <v>25</v>
      </c>
      <c r="C19" s="2">
        <v>1.858736059479554E-2</v>
      </c>
      <c r="D19" s="2">
        <v>5.9479553903345722E-2</v>
      </c>
      <c r="E19" s="2">
        <v>0.11895910780669144</v>
      </c>
      <c r="F19" s="2">
        <v>1.858736059479554E-2</v>
      </c>
      <c r="G19" s="2">
        <v>6.6914498141263934E-2</v>
      </c>
      <c r="H19" s="2">
        <v>0.68773234200743494</v>
      </c>
      <c r="I19" s="2">
        <v>3.7174721189591076E-3</v>
      </c>
      <c r="J19" s="2">
        <v>0</v>
      </c>
      <c r="K19" s="2">
        <v>0</v>
      </c>
      <c r="L19" s="2">
        <v>0</v>
      </c>
      <c r="M19" s="2">
        <v>7.4349442379182153E-3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3.7174721189591076E-3</v>
      </c>
      <c r="AA19" s="2">
        <v>3.7174721189591076E-3</v>
      </c>
      <c r="AB19" s="2">
        <v>0</v>
      </c>
      <c r="AC19" s="2">
        <v>0</v>
      </c>
      <c r="AD19" s="2">
        <v>0</v>
      </c>
      <c r="AE19" s="2">
        <v>7.4349442379182153E-3</v>
      </c>
      <c r="AF19" s="2">
        <v>0</v>
      </c>
      <c r="AG19" s="2">
        <v>0</v>
      </c>
      <c r="AH19" s="2">
        <v>3.7174721189591076E-3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f t="shared" si="0"/>
        <v>12</v>
      </c>
      <c r="BC19" s="2">
        <f t="shared" si="1"/>
        <v>1</v>
      </c>
    </row>
    <row r="20" spans="1:55">
      <c r="A20" s="2" t="s">
        <v>87</v>
      </c>
      <c r="B20" s="3">
        <v>26</v>
      </c>
      <c r="C20" s="2">
        <v>5.2238805970149252E-2</v>
      </c>
      <c r="D20" s="2">
        <v>0.11194029850746269</v>
      </c>
      <c r="E20" s="2">
        <v>0.10074626865671642</v>
      </c>
      <c r="F20" s="2">
        <v>9.7014925373134331E-2</v>
      </c>
      <c r="G20" s="2">
        <v>7.8358208955223885E-2</v>
      </c>
      <c r="H20" s="2">
        <v>0.5074626865671642</v>
      </c>
      <c r="I20" s="2">
        <v>0</v>
      </c>
      <c r="J20" s="2">
        <v>1.4925373134328358E-2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3.7313432835820895E-3</v>
      </c>
      <c r="AB20" s="2">
        <v>0</v>
      </c>
      <c r="AC20" s="2">
        <v>0</v>
      </c>
      <c r="AD20" s="2">
        <v>0</v>
      </c>
      <c r="AE20" s="2">
        <v>3.3582089552238806E-2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f t="shared" si="0"/>
        <v>9</v>
      </c>
      <c r="BC20" s="2">
        <f t="shared" si="1"/>
        <v>1</v>
      </c>
    </row>
    <row r="21" spans="1:55">
      <c r="A21" s="2" t="s">
        <v>87</v>
      </c>
      <c r="B21" s="3">
        <v>27</v>
      </c>
      <c r="C21" s="2">
        <v>3.5714285714285712E-2</v>
      </c>
      <c r="D21" s="2">
        <v>9.5238095238095233E-2</v>
      </c>
      <c r="E21" s="2">
        <v>0.23214285714285715</v>
      </c>
      <c r="F21" s="2">
        <v>0.15476190476190477</v>
      </c>
      <c r="G21" s="2">
        <v>0.125</v>
      </c>
      <c r="H21" s="2">
        <v>0.25595238095238093</v>
      </c>
      <c r="I21" s="2">
        <v>1.7857142857142856E-2</v>
      </c>
      <c r="J21" s="2">
        <v>5.9523809523809521E-3</v>
      </c>
      <c r="K21" s="2">
        <v>5.9523809523809521E-3</v>
      </c>
      <c r="L21" s="2">
        <v>1.1904761904761904E-2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5.9523809523809521E-3</v>
      </c>
      <c r="AB21" s="2">
        <v>0</v>
      </c>
      <c r="AC21" s="2">
        <v>0</v>
      </c>
      <c r="AD21" s="2">
        <v>0</v>
      </c>
      <c r="AE21" s="2">
        <v>5.3571428571428568E-2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f t="shared" si="0"/>
        <v>12</v>
      </c>
      <c r="BC21" s="2">
        <f t="shared" si="1"/>
        <v>0.99999999999999989</v>
      </c>
    </row>
    <row r="22" spans="1:55">
      <c r="A22" s="2" t="s">
        <v>87</v>
      </c>
      <c r="B22" s="3">
        <v>28</v>
      </c>
      <c r="C22" s="2">
        <v>0.10576923076923077</v>
      </c>
      <c r="D22" s="2">
        <v>0.375</v>
      </c>
      <c r="E22" s="2">
        <v>0.20192307692307693</v>
      </c>
      <c r="F22" s="2">
        <v>3.8461538461538464E-2</v>
      </c>
      <c r="G22" s="2">
        <v>5.7692307692307696E-2</v>
      </c>
      <c r="H22" s="2">
        <v>0.16346153846153846</v>
      </c>
      <c r="I22" s="2">
        <v>0</v>
      </c>
      <c r="J22" s="2">
        <v>0</v>
      </c>
      <c r="K22" s="2">
        <v>9.6153846153846159E-3</v>
      </c>
      <c r="L22" s="2">
        <v>0</v>
      </c>
      <c r="M22" s="2">
        <v>1.9230769230769232E-2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1.9230769230769232E-2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9.6153846153846159E-3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f t="shared" si="0"/>
        <v>10</v>
      </c>
      <c r="BC22" s="2">
        <f t="shared" si="1"/>
        <v>1</v>
      </c>
    </row>
    <row r="23" spans="1:55">
      <c r="A23" s="2" t="s">
        <v>87</v>
      </c>
      <c r="B23" s="3">
        <v>29</v>
      </c>
      <c r="C23" s="2">
        <v>0.11834319526627218</v>
      </c>
      <c r="D23" s="2">
        <v>0.23076923076923078</v>
      </c>
      <c r="E23" s="2">
        <v>2.9585798816568046E-2</v>
      </c>
      <c r="F23" s="2">
        <v>9.4674556213017749E-2</v>
      </c>
      <c r="G23" s="2">
        <v>0.1893491124260355</v>
      </c>
      <c r="H23" s="2">
        <v>5.9171597633136092E-2</v>
      </c>
      <c r="I23" s="2">
        <v>0</v>
      </c>
      <c r="J23" s="2">
        <v>0.1242603550295858</v>
      </c>
      <c r="K23" s="2">
        <v>5.9171597633136093E-3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5.9171597633136093E-3</v>
      </c>
      <c r="V23" s="2">
        <v>0</v>
      </c>
      <c r="W23" s="2">
        <v>0</v>
      </c>
      <c r="X23" s="2">
        <v>0</v>
      </c>
      <c r="Y23" s="2">
        <v>0</v>
      </c>
      <c r="Z23" s="2">
        <v>5.9171597633136093E-3</v>
      </c>
      <c r="AA23" s="2">
        <v>1.1834319526627219E-2</v>
      </c>
      <c r="AB23" s="2">
        <v>0</v>
      </c>
      <c r="AC23" s="2">
        <v>0</v>
      </c>
      <c r="AD23" s="2">
        <v>0</v>
      </c>
      <c r="AE23" s="2">
        <v>0.1242603550295858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f t="shared" si="0"/>
        <v>12</v>
      </c>
      <c r="BC23" s="2">
        <f t="shared" si="1"/>
        <v>0.99999999999999989</v>
      </c>
    </row>
    <row r="24" spans="1:55">
      <c r="A24" s="2" t="s">
        <v>87</v>
      </c>
      <c r="B24" s="3">
        <v>30</v>
      </c>
      <c r="C24" s="2">
        <v>7.3529411764705885E-2</v>
      </c>
      <c r="D24" s="2">
        <v>0.21323529411764705</v>
      </c>
      <c r="E24" s="2">
        <v>2.9411764705882353E-2</v>
      </c>
      <c r="F24" s="2">
        <v>1.4705882352941176E-2</v>
      </c>
      <c r="G24" s="2">
        <v>4.4117647058823532E-2</v>
      </c>
      <c r="H24" s="2">
        <v>3.6764705882352942E-2</v>
      </c>
      <c r="I24" s="2">
        <v>0</v>
      </c>
      <c r="J24" s="2">
        <v>0.41176470588235292</v>
      </c>
      <c r="K24" s="2">
        <v>7.3529411764705881E-3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7.3529411764705881E-3</v>
      </c>
      <c r="T24" s="2">
        <v>0</v>
      </c>
      <c r="U24" s="2">
        <v>6.6176470588235295E-2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9.5588235294117641E-2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f t="shared" si="0"/>
        <v>11</v>
      </c>
      <c r="BC24" s="2">
        <f t="shared" si="1"/>
        <v>0.99999999999999989</v>
      </c>
    </row>
    <row r="25" spans="1:55">
      <c r="B25" s="3"/>
    </row>
    <row r="26" spans="1:55">
      <c r="B26" s="3"/>
    </row>
    <row r="27" spans="1:55">
      <c r="A27" s="2" t="s">
        <v>51</v>
      </c>
      <c r="B27" s="3">
        <v>1</v>
      </c>
      <c r="C27" s="2">
        <v>0.24719101123595505</v>
      </c>
      <c r="D27" s="2">
        <v>5.0561797752808987E-2</v>
      </c>
      <c r="E27" s="2">
        <v>0.25280898876404495</v>
      </c>
      <c r="F27" s="2">
        <v>3.9325842696629212E-2</v>
      </c>
      <c r="G27" s="2">
        <v>0</v>
      </c>
      <c r="H27" s="2">
        <v>1.1235955056179775E-2</v>
      </c>
      <c r="I27" s="2">
        <v>7.3033707865168537E-2</v>
      </c>
      <c r="J27" s="2">
        <v>2.8089887640449437E-2</v>
      </c>
      <c r="K27" s="2">
        <v>2.247191011235955E-2</v>
      </c>
      <c r="L27" s="2">
        <v>1.6853932584269662E-2</v>
      </c>
      <c r="M27" s="2">
        <v>1.1235955056179775E-2</v>
      </c>
      <c r="N27" s="2">
        <v>5.6179775280898875E-3</v>
      </c>
      <c r="O27" s="2">
        <v>4.49438202247191E-2</v>
      </c>
      <c r="P27" s="2">
        <v>0</v>
      </c>
      <c r="Q27" s="2">
        <v>1.1235955056179775E-2</v>
      </c>
      <c r="R27" s="2">
        <v>0</v>
      </c>
      <c r="S27" s="2">
        <v>1.6853932584269662E-2</v>
      </c>
      <c r="T27" s="2">
        <v>2.247191011235955E-2</v>
      </c>
      <c r="U27" s="2">
        <v>5.6179775280898875E-3</v>
      </c>
      <c r="V27" s="2">
        <v>5.6179775280898875E-3</v>
      </c>
      <c r="W27" s="2">
        <v>5.0561797752808987E-2</v>
      </c>
      <c r="X27" s="2">
        <v>5.6179775280898875E-3</v>
      </c>
      <c r="Y27" s="2">
        <v>0</v>
      </c>
      <c r="Z27" s="2">
        <v>0</v>
      </c>
      <c r="AA27" s="2">
        <v>5.6179775280898875E-3</v>
      </c>
      <c r="AB27" s="2">
        <v>5.6179775280898875E-3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5.6179775280898875E-3</v>
      </c>
      <c r="AI27" s="2">
        <v>5.6179775280898875E-3</v>
      </c>
      <c r="AJ27" s="2">
        <v>0</v>
      </c>
      <c r="AK27" s="2">
        <v>1.1235955056179775E-2</v>
      </c>
      <c r="AL27" s="2">
        <v>0</v>
      </c>
      <c r="AM27" s="2">
        <v>0</v>
      </c>
      <c r="AN27" s="2">
        <v>1.6853932584269662E-2</v>
      </c>
      <c r="AO27" s="2">
        <v>0</v>
      </c>
      <c r="AP27" s="2">
        <v>0</v>
      </c>
      <c r="AQ27" s="2">
        <v>2.247191011235955E-2</v>
      </c>
      <c r="AR27" s="2">
        <v>0</v>
      </c>
      <c r="AS27" s="2">
        <v>0</v>
      </c>
      <c r="AT27" s="2">
        <v>0</v>
      </c>
      <c r="AU27" s="2">
        <v>5.6179775280898875E-3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f t="shared" si="0"/>
        <v>27</v>
      </c>
      <c r="BC27" s="2">
        <f t="shared" ref="BC27:BC37" si="2">SUM(C27:BA27)</f>
        <v>1.0000000000000002</v>
      </c>
    </row>
    <row r="28" spans="1:55">
      <c r="A28" s="2" t="s">
        <v>51</v>
      </c>
      <c r="B28" s="3">
        <v>3</v>
      </c>
      <c r="C28" s="2">
        <v>5.5555555555555552E-2</v>
      </c>
      <c r="D28" s="2">
        <v>0.11805555555555555</v>
      </c>
      <c r="E28" s="2">
        <v>0.18055555555555555</v>
      </c>
      <c r="F28" s="2">
        <v>1.3888888888888888E-2</v>
      </c>
      <c r="G28" s="2">
        <v>0</v>
      </c>
      <c r="H28" s="2">
        <v>0</v>
      </c>
      <c r="I28" s="2">
        <v>8.3333333333333329E-2</v>
      </c>
      <c r="J28" s="2">
        <v>0.27083333333333331</v>
      </c>
      <c r="K28" s="2">
        <v>3.4722222222222224E-2</v>
      </c>
      <c r="L28" s="2">
        <v>6.9444444444444441E-3</v>
      </c>
      <c r="M28" s="2">
        <v>0</v>
      </c>
      <c r="N28" s="2">
        <v>4.1666666666666664E-2</v>
      </c>
      <c r="O28" s="2">
        <v>2.0833333333333332E-2</v>
      </c>
      <c r="P28" s="2">
        <v>0</v>
      </c>
      <c r="Q28" s="2">
        <v>6.9444444444444441E-3</v>
      </c>
      <c r="R28" s="2">
        <v>0</v>
      </c>
      <c r="S28" s="2">
        <v>2.0833333333333332E-2</v>
      </c>
      <c r="T28" s="2">
        <v>2.0833333333333332E-2</v>
      </c>
      <c r="U28" s="2">
        <v>1.3888888888888888E-2</v>
      </c>
      <c r="V28" s="2">
        <v>0</v>
      </c>
      <c r="W28" s="2">
        <v>5.5555555555555552E-2</v>
      </c>
      <c r="X28" s="2">
        <v>0</v>
      </c>
      <c r="Y28" s="2">
        <v>0</v>
      </c>
      <c r="Z28" s="2">
        <v>6.9444444444444441E-3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2.7777777777777776E-2</v>
      </c>
      <c r="AH28" s="2">
        <v>0</v>
      </c>
      <c r="AI28" s="2">
        <v>6.9444444444444397E-3</v>
      </c>
      <c r="AJ28" s="2">
        <v>6.9444444444444441E-3</v>
      </c>
      <c r="AK28" s="2">
        <v>0</v>
      </c>
      <c r="AL28" s="2">
        <v>0</v>
      </c>
      <c r="AM28" s="2">
        <v>0</v>
      </c>
      <c r="AN28" s="2">
        <v>6.9444444444444441E-3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f t="shared" si="0"/>
        <v>20</v>
      </c>
      <c r="BC28" s="2">
        <f t="shared" si="2"/>
        <v>0.99999999999999978</v>
      </c>
    </row>
    <row r="29" spans="1:55">
      <c r="A29" s="2" t="s">
        <v>51</v>
      </c>
      <c r="B29" s="3">
        <v>6</v>
      </c>
      <c r="C29" s="2">
        <v>3.0303030303030304E-2</v>
      </c>
      <c r="D29" s="2">
        <v>0.15151515151515152</v>
      </c>
      <c r="E29" s="2">
        <v>8.0808080808080815E-2</v>
      </c>
      <c r="F29" s="2">
        <v>0</v>
      </c>
      <c r="G29" s="2">
        <v>0</v>
      </c>
      <c r="H29" s="2">
        <v>0</v>
      </c>
      <c r="I29" s="2">
        <v>0.13131313131313133</v>
      </c>
      <c r="J29" s="2">
        <v>0</v>
      </c>
      <c r="K29" s="2">
        <v>5.0505050505050504E-2</v>
      </c>
      <c r="L29" s="2">
        <v>0</v>
      </c>
      <c r="M29" s="2">
        <v>0</v>
      </c>
      <c r="N29" s="2">
        <v>2.0202020202020204E-2</v>
      </c>
      <c r="O29" s="2">
        <v>5.0505050505050504E-2</v>
      </c>
      <c r="P29" s="2">
        <v>0</v>
      </c>
      <c r="Q29" s="2">
        <v>0</v>
      </c>
      <c r="R29" s="2">
        <v>0</v>
      </c>
      <c r="S29" s="2">
        <v>2.0202020202020204E-2</v>
      </c>
      <c r="T29" s="2">
        <v>6.0606060606060608E-2</v>
      </c>
      <c r="U29" s="2">
        <v>0</v>
      </c>
      <c r="V29" s="2">
        <v>0.13131313131313133</v>
      </c>
      <c r="W29" s="2">
        <v>8.0808080808080815E-2</v>
      </c>
      <c r="X29" s="2">
        <v>1.0101010101010102E-2</v>
      </c>
      <c r="Y29" s="2">
        <v>0</v>
      </c>
      <c r="Z29" s="2">
        <v>1.0101010101010102E-2</v>
      </c>
      <c r="AA29" s="2">
        <v>1.0101010101010102E-2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2.0202020202020204E-2</v>
      </c>
      <c r="AJ29" s="2">
        <v>9.0909090909090912E-2</v>
      </c>
      <c r="AK29" s="2">
        <v>0</v>
      </c>
      <c r="AL29" s="2">
        <v>1.0101010101010102E-2</v>
      </c>
      <c r="AM29" s="2">
        <v>1.0101010101010102E-2</v>
      </c>
      <c r="AN29" s="2">
        <v>1.0101010101010102E-2</v>
      </c>
      <c r="AO29" s="2">
        <v>0</v>
      </c>
      <c r="AP29" s="2">
        <v>0</v>
      </c>
      <c r="AQ29" s="2">
        <v>0</v>
      </c>
      <c r="AR29" s="2">
        <v>0</v>
      </c>
      <c r="AS29" s="2">
        <v>2.0202020202020204E-2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f t="shared" si="0"/>
        <v>20</v>
      </c>
      <c r="BC29" s="2">
        <f t="shared" si="2"/>
        <v>0.99999999999999978</v>
      </c>
    </row>
    <row r="30" spans="1:55">
      <c r="A30" s="2" t="s">
        <v>51</v>
      </c>
      <c r="B30" s="3">
        <v>9</v>
      </c>
      <c r="C30" s="2">
        <v>0.53435114503816794</v>
      </c>
      <c r="D30" s="2">
        <v>3.0534351145038167E-2</v>
      </c>
      <c r="E30" s="2">
        <v>3.0534351145038167E-2</v>
      </c>
      <c r="F30" s="2">
        <v>0</v>
      </c>
      <c r="G30" s="2">
        <v>0</v>
      </c>
      <c r="H30" s="2">
        <v>0</v>
      </c>
      <c r="I30" s="2">
        <v>7.6335877862595422E-2</v>
      </c>
      <c r="J30" s="2">
        <v>7.6335877862595422E-2</v>
      </c>
      <c r="K30" s="2">
        <v>7.6335877862595417E-3</v>
      </c>
      <c r="L30" s="2">
        <v>0</v>
      </c>
      <c r="M30" s="2">
        <v>0</v>
      </c>
      <c r="N30" s="2">
        <v>4.5801526717557252E-2</v>
      </c>
      <c r="O30" s="2">
        <v>1.5267175572519083E-2</v>
      </c>
      <c r="P30" s="2">
        <v>0</v>
      </c>
      <c r="Q30" s="2">
        <v>0</v>
      </c>
      <c r="R30" s="2">
        <v>0</v>
      </c>
      <c r="S30" s="2">
        <v>1.5267175572519083E-2</v>
      </c>
      <c r="T30" s="2">
        <v>1.5267175572519083E-2</v>
      </c>
      <c r="U30" s="2">
        <v>0</v>
      </c>
      <c r="V30" s="2">
        <v>3.0534351145038167E-2</v>
      </c>
      <c r="W30" s="2">
        <v>1.5267175572519083E-2</v>
      </c>
      <c r="X30" s="2">
        <v>0</v>
      </c>
      <c r="Y30" s="2">
        <v>0</v>
      </c>
      <c r="Z30" s="2">
        <v>3.0534351145038167E-2</v>
      </c>
      <c r="AA30" s="2">
        <v>0</v>
      </c>
      <c r="AB30" s="2">
        <v>3.0534351145038167E-2</v>
      </c>
      <c r="AC30" s="2">
        <v>0</v>
      </c>
      <c r="AD30" s="2">
        <v>0</v>
      </c>
      <c r="AE30" s="2">
        <v>0</v>
      </c>
      <c r="AF30" s="2">
        <v>0</v>
      </c>
      <c r="AG30" s="2">
        <v>1.5267175572519083E-2</v>
      </c>
      <c r="AH30" s="2">
        <v>0</v>
      </c>
      <c r="AI30" s="2">
        <v>3.0534351145038167E-2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f t="shared" si="0"/>
        <v>16</v>
      </c>
      <c r="BC30" s="2">
        <f t="shared" si="2"/>
        <v>1.0000000000000004</v>
      </c>
    </row>
    <row r="31" spans="1:55">
      <c r="A31" s="2" t="s">
        <v>51</v>
      </c>
      <c r="B31" s="3">
        <v>12</v>
      </c>
      <c r="C31" s="2">
        <v>0.18181818181818182</v>
      </c>
      <c r="D31" s="2">
        <v>0.10303030303030303</v>
      </c>
      <c r="E31" s="2">
        <v>0.36969696969696969</v>
      </c>
      <c r="F31" s="2">
        <v>5.4545454545454543E-2</v>
      </c>
      <c r="G31" s="2">
        <v>0</v>
      </c>
      <c r="H31" s="2">
        <v>0</v>
      </c>
      <c r="I31" s="2">
        <v>3.6363636363636362E-2</v>
      </c>
      <c r="J31" s="2">
        <v>7.2727272727272724E-2</v>
      </c>
      <c r="K31" s="2">
        <v>0</v>
      </c>
      <c r="L31" s="2">
        <v>0</v>
      </c>
      <c r="M31" s="2">
        <v>0</v>
      </c>
      <c r="N31" s="2">
        <v>2.4242424242424242E-2</v>
      </c>
      <c r="O31" s="2">
        <v>6.0606060606060606E-3</v>
      </c>
      <c r="P31" s="2">
        <v>0</v>
      </c>
      <c r="Q31" s="2">
        <v>0</v>
      </c>
      <c r="R31" s="2">
        <v>0</v>
      </c>
      <c r="S31" s="2">
        <v>6.0606060606060606E-3</v>
      </c>
      <c r="T31" s="2">
        <v>1.2121212121212121E-2</v>
      </c>
      <c r="U31" s="2">
        <v>6.0606060606060606E-3</v>
      </c>
      <c r="V31" s="2">
        <v>1.2121212121212121E-2</v>
      </c>
      <c r="W31" s="2">
        <v>4.8484848484848485E-2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6.0606060606060606E-3</v>
      </c>
      <c r="AH31" s="2">
        <v>0</v>
      </c>
      <c r="AI31" s="2">
        <v>1.2121212121212121E-2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6.0606060606060606E-3</v>
      </c>
      <c r="AP31" s="2">
        <v>0</v>
      </c>
      <c r="AQ31" s="2">
        <v>0</v>
      </c>
      <c r="AR31" s="2">
        <v>1.8181818181818181E-2</v>
      </c>
      <c r="AS31" s="2">
        <v>0</v>
      </c>
      <c r="AT31" s="2">
        <v>1.2121212121212121E-2</v>
      </c>
      <c r="AU31" s="2">
        <v>0</v>
      </c>
      <c r="AV31" s="2">
        <v>1.2121212121212121E-2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f t="shared" si="0"/>
        <v>19</v>
      </c>
      <c r="BC31" s="2">
        <f t="shared" si="2"/>
        <v>1.0000000000000002</v>
      </c>
    </row>
    <row r="32" spans="1:55">
      <c r="A32" s="2" t="s">
        <v>51</v>
      </c>
      <c r="B32" s="3">
        <v>15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f t="shared" si="0"/>
        <v>0</v>
      </c>
      <c r="BC32" s="2">
        <f t="shared" si="2"/>
        <v>0</v>
      </c>
    </row>
    <row r="33" spans="1:55">
      <c r="A33" s="2" t="s">
        <v>51</v>
      </c>
      <c r="B33" s="3">
        <v>18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f t="shared" si="0"/>
        <v>0</v>
      </c>
      <c r="BC33" s="2">
        <f t="shared" si="2"/>
        <v>0</v>
      </c>
    </row>
    <row r="34" spans="1:55">
      <c r="A34" s="2" t="s">
        <v>51</v>
      </c>
      <c r="B34" s="3">
        <v>21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f t="shared" si="0"/>
        <v>0</v>
      </c>
      <c r="BC34" s="2">
        <f t="shared" si="2"/>
        <v>0</v>
      </c>
    </row>
    <row r="35" spans="1:55">
      <c r="A35" s="2" t="s">
        <v>51</v>
      </c>
      <c r="B35" s="3">
        <v>24</v>
      </c>
      <c r="C35" s="2">
        <v>0.14220183486238533</v>
      </c>
      <c r="D35" s="2">
        <v>4.1284403669724773E-2</v>
      </c>
      <c r="E35" s="2">
        <v>9.1743119266055051E-2</v>
      </c>
      <c r="F35" s="2">
        <v>2.2935779816513763E-2</v>
      </c>
      <c r="G35" s="2">
        <v>0</v>
      </c>
      <c r="H35" s="2">
        <v>5.5045871559633031E-2</v>
      </c>
      <c r="I35" s="2">
        <v>7.3394495412844041E-2</v>
      </c>
      <c r="J35" s="2">
        <v>1.3761467889908258E-2</v>
      </c>
      <c r="K35" s="2">
        <v>4.5871559633027525E-3</v>
      </c>
      <c r="L35" s="2">
        <v>0</v>
      </c>
      <c r="M35" s="2">
        <v>0</v>
      </c>
      <c r="N35" s="2">
        <v>0</v>
      </c>
      <c r="O35" s="2">
        <v>2.7522935779816515E-2</v>
      </c>
      <c r="P35" s="2">
        <v>1.3761467889908258E-2</v>
      </c>
      <c r="Q35" s="2">
        <v>4.5871559633027525E-3</v>
      </c>
      <c r="R35" s="2">
        <v>0</v>
      </c>
      <c r="S35" s="2">
        <v>1.3761467889908258E-2</v>
      </c>
      <c r="T35" s="2">
        <v>4.5871559633027525E-3</v>
      </c>
      <c r="U35" s="2">
        <v>4.5871559633027525E-3</v>
      </c>
      <c r="V35" s="2">
        <v>9.1743119266055051E-3</v>
      </c>
      <c r="W35" s="2">
        <v>8.2568807339449546E-2</v>
      </c>
      <c r="X35" s="2">
        <v>0.14678899082568808</v>
      </c>
      <c r="Y35" s="2">
        <v>6.8807339449541288E-2</v>
      </c>
      <c r="Z35" s="2">
        <v>0</v>
      </c>
      <c r="AA35" s="2">
        <v>0</v>
      </c>
      <c r="AB35" s="2">
        <v>4.5871559633027525E-3</v>
      </c>
      <c r="AC35" s="2">
        <v>0</v>
      </c>
      <c r="AD35" s="2">
        <v>0</v>
      </c>
      <c r="AE35" s="2">
        <v>0</v>
      </c>
      <c r="AF35" s="2">
        <v>0</v>
      </c>
      <c r="AG35" s="2">
        <v>1.834862385321101E-2</v>
      </c>
      <c r="AH35" s="2">
        <v>4.1284403669724773E-2</v>
      </c>
      <c r="AI35" s="2">
        <v>0</v>
      </c>
      <c r="AJ35" s="2">
        <v>0</v>
      </c>
      <c r="AK35" s="2">
        <v>9.1743119266055051E-3</v>
      </c>
      <c r="AL35" s="2">
        <v>4.5871559633027525E-3</v>
      </c>
      <c r="AM35" s="2">
        <v>5.0458715596330278E-2</v>
      </c>
      <c r="AN35" s="2">
        <v>4.5871559633027525E-3</v>
      </c>
      <c r="AO35" s="2">
        <v>9.1743119266055051E-3</v>
      </c>
      <c r="AP35" s="2">
        <v>0</v>
      </c>
      <c r="AQ35" s="2">
        <v>4.5871559633027525E-3</v>
      </c>
      <c r="AR35" s="2">
        <v>1.3761467889908258E-2</v>
      </c>
      <c r="AS35" s="2">
        <v>0</v>
      </c>
      <c r="AT35" s="2">
        <v>0</v>
      </c>
      <c r="AU35" s="2">
        <v>9.1743119266055051E-3</v>
      </c>
      <c r="AV35" s="2">
        <v>0</v>
      </c>
      <c r="AW35" s="2">
        <v>9.1743119266055051E-3</v>
      </c>
      <c r="AX35" s="2">
        <v>0</v>
      </c>
      <c r="AY35" s="2">
        <v>0</v>
      </c>
      <c r="AZ35" s="2">
        <v>0</v>
      </c>
      <c r="BA35" s="2">
        <v>0</v>
      </c>
      <c r="BB35" s="2">
        <f t="shared" si="0"/>
        <v>30</v>
      </c>
      <c r="BC35" s="2">
        <f t="shared" si="2"/>
        <v>0.99999999999999978</v>
      </c>
    </row>
    <row r="36" spans="1:55">
      <c r="A36" s="2" t="s">
        <v>51</v>
      </c>
      <c r="B36" s="3">
        <v>27</v>
      </c>
      <c r="C36" s="2">
        <v>0.18627450980392157</v>
      </c>
      <c r="D36" s="2">
        <v>0.14705882352941177</v>
      </c>
      <c r="E36" s="2">
        <v>4.9019607843137254E-2</v>
      </c>
      <c r="F36" s="2">
        <v>1.9607843137254902E-2</v>
      </c>
      <c r="G36" s="2">
        <v>0</v>
      </c>
      <c r="H36" s="2">
        <v>5.8823529411764705E-2</v>
      </c>
      <c r="I36" s="2">
        <v>6.8627450980392163E-2</v>
      </c>
      <c r="J36" s="2">
        <v>0.11764705882352941</v>
      </c>
      <c r="K36" s="2">
        <v>9.8039215686274508E-3</v>
      </c>
      <c r="L36" s="2">
        <v>0</v>
      </c>
      <c r="M36" s="2">
        <v>0</v>
      </c>
      <c r="N36" s="2">
        <v>9.8039215686274508E-3</v>
      </c>
      <c r="O36" s="2">
        <v>4.9019607843137254E-2</v>
      </c>
      <c r="P36" s="2">
        <v>0</v>
      </c>
      <c r="Q36" s="2">
        <v>0</v>
      </c>
      <c r="R36" s="2">
        <v>0</v>
      </c>
      <c r="S36" s="2">
        <v>1.9607843137254902E-2</v>
      </c>
      <c r="T36" s="2">
        <v>6.8627450980392163E-2</v>
      </c>
      <c r="U36" s="2">
        <v>9.8039215686274508E-3</v>
      </c>
      <c r="V36" s="2">
        <v>9.8039215686274508E-3</v>
      </c>
      <c r="W36" s="2">
        <v>0</v>
      </c>
      <c r="X36" s="2">
        <v>5.8823529411764705E-2</v>
      </c>
      <c r="Y36" s="2">
        <v>9.8039215686274508E-3</v>
      </c>
      <c r="Z36" s="2">
        <v>0</v>
      </c>
      <c r="AA36" s="2">
        <v>9.8039215686274508E-3</v>
      </c>
      <c r="AB36" s="2">
        <v>9.8039215686274508E-3</v>
      </c>
      <c r="AC36" s="2">
        <v>0</v>
      </c>
      <c r="AD36" s="2">
        <v>0</v>
      </c>
      <c r="AE36" s="2">
        <v>0</v>
      </c>
      <c r="AF36" s="2">
        <v>0</v>
      </c>
      <c r="AG36" s="2">
        <v>2.9411764705882353E-2</v>
      </c>
      <c r="AH36" s="2">
        <v>1.9607843137254902E-2</v>
      </c>
      <c r="AI36" s="2">
        <v>0</v>
      </c>
      <c r="AJ36" s="2">
        <v>0</v>
      </c>
      <c r="AK36" s="2">
        <v>0</v>
      </c>
      <c r="AL36" s="2">
        <v>1.9607843137254902E-2</v>
      </c>
      <c r="AM36" s="2">
        <v>0</v>
      </c>
      <c r="AN36" s="2">
        <v>0</v>
      </c>
      <c r="AO36" s="2">
        <v>0</v>
      </c>
      <c r="AP36" s="2">
        <v>1.9607843137254902E-2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f t="shared" si="0"/>
        <v>22</v>
      </c>
      <c r="BC36" s="2">
        <f t="shared" si="2"/>
        <v>1</v>
      </c>
    </row>
    <row r="37" spans="1:55">
      <c r="A37" s="2" t="s">
        <v>51</v>
      </c>
      <c r="B37" s="3">
        <v>30</v>
      </c>
      <c r="C37" s="2">
        <v>0.26415094339622641</v>
      </c>
      <c r="D37" s="2">
        <v>9.4339622641509441E-2</v>
      </c>
      <c r="E37" s="2">
        <v>4.716981132075472E-2</v>
      </c>
      <c r="F37" s="2">
        <v>9.4339622641509441E-2</v>
      </c>
      <c r="G37" s="2">
        <v>0</v>
      </c>
      <c r="H37" s="2">
        <v>2.8301886792452831E-2</v>
      </c>
      <c r="I37" s="2">
        <v>3.7735849056603772E-2</v>
      </c>
      <c r="J37" s="2">
        <v>4.716981132075472E-2</v>
      </c>
      <c r="K37" s="2">
        <v>9.433962264150943E-3</v>
      </c>
      <c r="L37" s="2">
        <v>2.8301886792452831E-2</v>
      </c>
      <c r="M37" s="2">
        <v>9.433962264150943E-3</v>
      </c>
      <c r="N37" s="2">
        <v>9.433962264150943E-3</v>
      </c>
      <c r="O37" s="2">
        <v>1.8867924528301886E-2</v>
      </c>
      <c r="P37" s="2">
        <v>0</v>
      </c>
      <c r="Q37" s="2">
        <v>0</v>
      </c>
      <c r="R37" s="2">
        <v>0</v>
      </c>
      <c r="S37" s="2">
        <v>1.8867924528301886E-2</v>
      </c>
      <c r="T37" s="2">
        <v>9.433962264150943E-3</v>
      </c>
      <c r="U37" s="2">
        <v>1.8867924528301886E-2</v>
      </c>
      <c r="V37" s="2">
        <v>1.8867924528301886E-2</v>
      </c>
      <c r="W37" s="2">
        <v>0</v>
      </c>
      <c r="X37" s="2">
        <v>5.6603773584905662E-2</v>
      </c>
      <c r="Y37" s="2">
        <v>3.7735849056603772E-2</v>
      </c>
      <c r="Z37" s="2">
        <v>9.433962264150943E-3</v>
      </c>
      <c r="AA37" s="2">
        <v>9.433962264150943E-3</v>
      </c>
      <c r="AB37" s="2">
        <v>1.8867924528301886E-2</v>
      </c>
      <c r="AC37" s="2">
        <v>0</v>
      </c>
      <c r="AD37" s="2">
        <v>0</v>
      </c>
      <c r="AE37" s="2">
        <v>0</v>
      </c>
      <c r="AF37" s="2">
        <v>0</v>
      </c>
      <c r="AG37" s="2">
        <v>1.8867924528301886E-2</v>
      </c>
      <c r="AH37" s="2">
        <v>3.7735849056603772E-2</v>
      </c>
      <c r="AI37" s="2">
        <v>9.433962264150943E-3</v>
      </c>
      <c r="AJ37" s="2">
        <v>0</v>
      </c>
      <c r="AK37" s="2">
        <v>0</v>
      </c>
      <c r="AL37" s="2">
        <v>9.433962264150943E-3</v>
      </c>
      <c r="AM37" s="2">
        <v>9.433962264150943E-3</v>
      </c>
      <c r="AN37" s="2">
        <v>9.433962264150943E-3</v>
      </c>
      <c r="AO37" s="2">
        <v>9.433962264150943E-3</v>
      </c>
      <c r="AP37" s="2">
        <v>9.433962264150943E-3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f t="shared" si="0"/>
        <v>29</v>
      </c>
      <c r="BC37" s="2">
        <f t="shared" si="2"/>
        <v>0.99999999999999989</v>
      </c>
    </row>
    <row r="38" spans="1:55">
      <c r="B38" s="3"/>
    </row>
    <row r="39" spans="1:55">
      <c r="B39" s="3"/>
    </row>
    <row r="40" spans="1:55">
      <c r="A40" s="2" t="s">
        <v>79</v>
      </c>
      <c r="B40" s="3">
        <v>1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0.49740932642487046</v>
      </c>
      <c r="O40" s="2">
        <v>0</v>
      </c>
      <c r="P40" s="2">
        <v>0</v>
      </c>
      <c r="Q40" s="2">
        <v>0.33678756476683935</v>
      </c>
      <c r="R40" s="2">
        <v>0</v>
      </c>
      <c r="S40" s="2">
        <v>0.12435233160621761</v>
      </c>
      <c r="T40" s="2">
        <v>1.0362694300518135E-2</v>
      </c>
      <c r="U40" s="2">
        <v>5.1813471502590676E-3</v>
      </c>
      <c r="V40" s="2">
        <v>0</v>
      </c>
      <c r="W40" s="2">
        <v>5.1813471502590676E-3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2.072538860103627E-2</v>
      </c>
      <c r="AZ40" s="2">
        <v>0</v>
      </c>
      <c r="BA40" s="2">
        <v>0</v>
      </c>
      <c r="BB40" s="2">
        <f t="shared" si="0"/>
        <v>7</v>
      </c>
      <c r="BC40" s="2">
        <f t="shared" ref="BC40:BC50" si="3">SUM(C40:BA40)</f>
        <v>1</v>
      </c>
    </row>
    <row r="41" spans="1:55">
      <c r="A41" s="2" t="s">
        <v>79</v>
      </c>
      <c r="B41" s="3">
        <v>3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0.40425531914893614</v>
      </c>
      <c r="O41" s="2">
        <v>0</v>
      </c>
      <c r="P41" s="2">
        <v>0.31382978723404253</v>
      </c>
      <c r="Q41" s="2">
        <v>0.1702127659574468</v>
      </c>
      <c r="R41" s="2">
        <v>0</v>
      </c>
      <c r="S41" s="2">
        <v>5.3191489361702126E-3</v>
      </c>
      <c r="T41" s="2">
        <v>8.5106382978723402E-2</v>
      </c>
      <c r="U41" s="2">
        <v>1.0638297872340425E-2</v>
      </c>
      <c r="V41" s="2">
        <v>0</v>
      </c>
      <c r="W41" s="2">
        <v>1.0638297872340425E-2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f t="shared" si="0"/>
        <v>7</v>
      </c>
      <c r="BC41" s="2">
        <f t="shared" si="3"/>
        <v>1</v>
      </c>
    </row>
    <row r="42" spans="1:55">
      <c r="A42" s="2" t="s">
        <v>79</v>
      </c>
      <c r="B42" s="3">
        <v>6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0.74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0.10666666666666667</v>
      </c>
      <c r="O42" s="2">
        <v>6.6666666666666671E-3</v>
      </c>
      <c r="P42" s="2">
        <v>0</v>
      </c>
      <c r="Q42" s="2">
        <v>0.11333333333333333</v>
      </c>
      <c r="R42" s="2">
        <v>0</v>
      </c>
      <c r="S42" s="2">
        <v>0</v>
      </c>
      <c r="T42" s="2">
        <v>6.6666666666666671E-3</v>
      </c>
      <c r="U42" s="2">
        <v>6.6666666666666671E-3</v>
      </c>
      <c r="V42" s="2">
        <v>0</v>
      </c>
      <c r="W42" s="2">
        <v>6.6666666666666671E-3</v>
      </c>
      <c r="X42" s="2">
        <v>1.3333333333333334E-2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f t="shared" si="0"/>
        <v>8</v>
      </c>
      <c r="BC42" s="2">
        <f t="shared" si="3"/>
        <v>1.0000000000000002</v>
      </c>
    </row>
    <row r="43" spans="1:55">
      <c r="A43" s="2" t="s">
        <v>79</v>
      </c>
      <c r="B43" s="3">
        <v>9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0.26</v>
      </c>
      <c r="O43" s="2">
        <v>0</v>
      </c>
      <c r="P43" s="2">
        <v>0</v>
      </c>
      <c r="Q43" s="2">
        <v>0.38</v>
      </c>
      <c r="R43" s="2">
        <v>0</v>
      </c>
      <c r="S43" s="2">
        <v>0.26</v>
      </c>
      <c r="T43" s="2">
        <v>0.05</v>
      </c>
      <c r="U43" s="2">
        <v>0.02</v>
      </c>
      <c r="V43" s="2">
        <v>0</v>
      </c>
      <c r="W43" s="2">
        <v>0.03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f t="shared" si="0"/>
        <v>6</v>
      </c>
      <c r="BC43" s="2">
        <f t="shared" si="3"/>
        <v>1</v>
      </c>
    </row>
    <row r="44" spans="1:55">
      <c r="A44" s="2" t="s">
        <v>79</v>
      </c>
      <c r="B44" s="3">
        <v>12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0.22292993630573249</v>
      </c>
      <c r="O44" s="2">
        <v>3.1847133757961783E-2</v>
      </c>
      <c r="P44" s="2">
        <v>0.38853503184713378</v>
      </c>
      <c r="Q44" s="2">
        <v>0.31210191082802546</v>
      </c>
      <c r="R44" s="2">
        <v>0</v>
      </c>
      <c r="S44" s="2">
        <v>0</v>
      </c>
      <c r="T44" s="2">
        <v>1.9108280254777069E-2</v>
      </c>
      <c r="U44" s="2">
        <v>6.369426751592357E-3</v>
      </c>
      <c r="V44" s="2">
        <v>0</v>
      </c>
      <c r="W44" s="2">
        <v>6.369426751592357E-3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1.2738853503184714E-2</v>
      </c>
      <c r="AY44" s="2">
        <v>0</v>
      </c>
      <c r="AZ44" s="2">
        <v>0</v>
      </c>
      <c r="BA44" s="2">
        <v>0</v>
      </c>
      <c r="BB44" s="2">
        <f t="shared" si="0"/>
        <v>8</v>
      </c>
      <c r="BC44" s="2">
        <f t="shared" si="3"/>
        <v>1</v>
      </c>
    </row>
    <row r="45" spans="1:55">
      <c r="A45" s="2" t="s">
        <v>79</v>
      </c>
      <c r="B45" s="3">
        <v>15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f t="shared" si="0"/>
        <v>0</v>
      </c>
      <c r="BC45" s="2">
        <f t="shared" si="3"/>
        <v>0</v>
      </c>
    </row>
    <row r="46" spans="1:55">
      <c r="A46" s="2" t="s">
        <v>79</v>
      </c>
      <c r="B46" s="3">
        <v>18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f t="shared" si="0"/>
        <v>0</v>
      </c>
      <c r="BC46" s="2">
        <f t="shared" si="3"/>
        <v>0</v>
      </c>
    </row>
    <row r="47" spans="1:55">
      <c r="A47" s="2" t="s">
        <v>79</v>
      </c>
      <c r="B47" s="3">
        <v>21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f t="shared" si="0"/>
        <v>0</v>
      </c>
      <c r="BC47" s="2">
        <f t="shared" si="3"/>
        <v>0</v>
      </c>
    </row>
    <row r="48" spans="1:55">
      <c r="A48" s="2" t="s">
        <v>79</v>
      </c>
      <c r="B48" s="3">
        <v>24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0.49707602339181284</v>
      </c>
      <c r="I48" s="2">
        <v>2.9239766081871343E-2</v>
      </c>
      <c r="J48" s="2">
        <v>0</v>
      </c>
      <c r="K48" s="2">
        <v>0</v>
      </c>
      <c r="L48" s="2">
        <v>0</v>
      </c>
      <c r="M48" s="2">
        <v>0</v>
      </c>
      <c r="N48" s="2">
        <v>5.8479532163742687E-3</v>
      </c>
      <c r="O48" s="2">
        <v>1.7543859649122806E-2</v>
      </c>
      <c r="P48" s="2">
        <v>1.1695906432748537E-2</v>
      </c>
      <c r="Q48" s="2">
        <v>0.13450292397660818</v>
      </c>
      <c r="R48" s="2">
        <v>0.2953216374269006</v>
      </c>
      <c r="S48" s="2">
        <v>0</v>
      </c>
      <c r="T48" s="2">
        <v>2.9239766081871343E-3</v>
      </c>
      <c r="U48" s="2">
        <v>0</v>
      </c>
      <c r="V48" s="2">
        <v>0</v>
      </c>
      <c r="W48" s="2">
        <v>0</v>
      </c>
      <c r="X48" s="2">
        <v>5.8479532163742687E-3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0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f t="shared" si="0"/>
        <v>9</v>
      </c>
      <c r="BC48" s="2">
        <f t="shared" si="3"/>
        <v>1</v>
      </c>
    </row>
    <row r="49" spans="1:55">
      <c r="A49" s="2" t="s">
        <v>79</v>
      </c>
      <c r="B49" s="3">
        <v>27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0.25396825396825395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1.5873015873015872E-2</v>
      </c>
      <c r="O49" s="2">
        <v>1.5873015873015872E-2</v>
      </c>
      <c r="P49" s="2">
        <v>0.5</v>
      </c>
      <c r="Q49" s="2">
        <v>0.12698412698412698</v>
      </c>
      <c r="R49" s="2">
        <v>0</v>
      </c>
      <c r="S49" s="2">
        <v>3.1746031746031744E-2</v>
      </c>
      <c r="T49" s="2">
        <v>2.3809523809523808E-2</v>
      </c>
      <c r="U49" s="2">
        <v>0</v>
      </c>
      <c r="V49" s="2">
        <v>0</v>
      </c>
      <c r="W49" s="2">
        <v>0</v>
      </c>
      <c r="X49" s="2">
        <v>3.1746031746031744E-2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f t="shared" si="0"/>
        <v>8</v>
      </c>
      <c r="BC49" s="2">
        <f t="shared" si="3"/>
        <v>1</v>
      </c>
    </row>
    <row r="50" spans="1:55">
      <c r="A50" s="2" t="s">
        <v>79</v>
      </c>
      <c r="B50" s="3">
        <v>30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0.1440329218106996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2.4691358024691357E-2</v>
      </c>
      <c r="O50" s="2">
        <v>0.1111111111111111</v>
      </c>
      <c r="P50" s="2">
        <v>0.26748971193415638</v>
      </c>
      <c r="Q50" s="2">
        <v>0.30864197530864196</v>
      </c>
      <c r="R50" s="2">
        <v>0</v>
      </c>
      <c r="S50" s="2">
        <v>1.2345679012345678E-2</v>
      </c>
      <c r="T50" s="2">
        <v>0.11522633744855967</v>
      </c>
      <c r="U50" s="2">
        <v>0</v>
      </c>
      <c r="V50" s="2">
        <v>0</v>
      </c>
      <c r="W50" s="2">
        <v>0</v>
      </c>
      <c r="X50" s="2">
        <v>8.23045267489712E-3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8.23045267489712E-3</v>
      </c>
      <c r="AY50" s="2">
        <v>0</v>
      </c>
      <c r="AZ50" s="2">
        <v>0</v>
      </c>
      <c r="BA50" s="2">
        <v>0</v>
      </c>
      <c r="BB50" s="2">
        <f t="shared" si="0"/>
        <v>9</v>
      </c>
      <c r="BC50" s="2">
        <f t="shared" si="3"/>
        <v>1.0000000000000002</v>
      </c>
    </row>
    <row r="52" spans="1:55">
      <c r="D52" s="2" t="s">
        <v>86</v>
      </c>
    </row>
    <row r="117" spans="1:1">
      <c r="A117" s="6"/>
    </row>
  </sheetData>
  <phoneticPr fontId="3" type="noConversion"/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K165"/>
  <sheetViews>
    <sheetView workbookViewId="0">
      <selection activeCell="C2" sqref="C2"/>
    </sheetView>
  </sheetViews>
  <sheetFormatPr defaultColWidth="8.875" defaultRowHeight="15.75"/>
  <cols>
    <col min="1" max="1" width="25" style="2" customWidth="1"/>
    <col min="2" max="2" width="8.875" style="2"/>
    <col min="3" max="3" width="8.875" style="4"/>
    <col min="4" max="37" width="8.875" style="2"/>
  </cols>
  <sheetData>
    <row r="1" spans="1:37">
      <c r="A1" s="1" t="s">
        <v>89</v>
      </c>
      <c r="B1" s="3" t="s">
        <v>88</v>
      </c>
      <c r="C1" s="9"/>
      <c r="D1" s="3">
        <v>2</v>
      </c>
      <c r="E1" s="3"/>
      <c r="F1" s="3">
        <v>3</v>
      </c>
      <c r="G1" s="3"/>
      <c r="H1" s="3">
        <v>4</v>
      </c>
      <c r="I1" s="3"/>
      <c r="J1" s="3">
        <v>5</v>
      </c>
      <c r="K1" s="3"/>
      <c r="L1" s="3">
        <v>6</v>
      </c>
      <c r="M1" s="3"/>
      <c r="N1" s="3">
        <v>7</v>
      </c>
      <c r="O1" s="3"/>
      <c r="P1" s="3">
        <v>8</v>
      </c>
      <c r="Q1" s="3"/>
      <c r="R1" s="3">
        <v>9</v>
      </c>
      <c r="S1" s="3"/>
      <c r="T1" s="3">
        <v>10</v>
      </c>
      <c r="U1" s="3"/>
      <c r="V1" s="3">
        <v>12</v>
      </c>
      <c r="W1" s="3"/>
      <c r="X1" s="3">
        <v>24</v>
      </c>
      <c r="Y1" s="3"/>
      <c r="Z1" s="3">
        <v>25</v>
      </c>
      <c r="AA1" s="3"/>
      <c r="AB1" s="3">
        <v>26</v>
      </c>
      <c r="AC1" s="3"/>
      <c r="AD1" s="3">
        <v>27</v>
      </c>
      <c r="AE1" s="3"/>
      <c r="AF1" s="3">
        <v>28</v>
      </c>
      <c r="AG1" s="3"/>
      <c r="AH1" s="3">
        <v>29</v>
      </c>
      <c r="AI1" s="3"/>
      <c r="AJ1" s="3">
        <v>30</v>
      </c>
    </row>
    <row r="2" spans="1:37">
      <c r="A2" s="2" t="s">
        <v>1</v>
      </c>
      <c r="B2" s="2">
        <v>0.14144736842105263</v>
      </c>
      <c r="C2" s="4">
        <f>B2*(LN(B2))</f>
        <v>-0.27664666508435642</v>
      </c>
      <c r="D2" s="2">
        <v>0.16194331983805668</v>
      </c>
      <c r="E2" s="2">
        <f>D2*(LN(D2))</f>
        <v>-0.29481925222899447</v>
      </c>
      <c r="F2" s="2">
        <v>0.12663755458515283</v>
      </c>
      <c r="G2" s="2">
        <f>F2*(LN(F2))</f>
        <v>-0.26168715735137643</v>
      </c>
      <c r="H2" s="2">
        <v>0.14984709480122324</v>
      </c>
      <c r="I2" s="2">
        <f>H2*(LN(H2))</f>
        <v>-0.28443074546343949</v>
      </c>
      <c r="J2" s="2">
        <v>0.14134275618374559</v>
      </c>
      <c r="K2" s="2">
        <f>J2*(LN(J2))</f>
        <v>-0.27654663512781646</v>
      </c>
      <c r="L2" s="2">
        <v>8.611111111111111E-2</v>
      </c>
      <c r="M2" s="2">
        <f>L2*(LN(L2))</f>
        <v>-0.21115450454420914</v>
      </c>
      <c r="N2" s="2">
        <v>0.1206896551724138</v>
      </c>
      <c r="O2" s="2">
        <f>N2*(LN(N2))</f>
        <v>-0.25520224190409901</v>
      </c>
      <c r="P2" s="2">
        <v>0.18656716417910449</v>
      </c>
      <c r="Q2" s="2">
        <f>P2*(LN(P2))</f>
        <v>-0.31323954759005795</v>
      </c>
      <c r="R2" s="2">
        <v>4.3478260869565216E-2</v>
      </c>
      <c r="S2" s="2">
        <f>R2*(LN(R2))</f>
        <v>-0.13632583547518043</v>
      </c>
      <c r="T2" s="2">
        <v>0.11374407582938388</v>
      </c>
      <c r="U2" s="2">
        <f>T2*(LN(T2))</f>
        <v>-0.24725736149324598</v>
      </c>
      <c r="V2" s="2">
        <v>7.0588235294117646E-2</v>
      </c>
      <c r="W2" s="2">
        <f>V2*(LN(V2))</f>
        <v>-0.18712177321851256</v>
      </c>
      <c r="X2" s="2">
        <v>4.065040650406504E-2</v>
      </c>
      <c r="Y2" s="2">
        <f>X2*(LN(X2))</f>
        <v>-0.13019294483489094</v>
      </c>
      <c r="Z2" s="2">
        <v>1.858736059479554E-2</v>
      </c>
      <c r="AA2" s="2">
        <f>Z2*(LN(Z2))</f>
        <v>-7.4075715003117826E-2</v>
      </c>
      <c r="AB2" s="2">
        <v>5.2238805970149252E-2</v>
      </c>
      <c r="AC2" s="2">
        <f>AB2*(LN(AB2))</f>
        <v>-0.15420528027066557</v>
      </c>
      <c r="AD2" s="2">
        <v>3.5714285714285712E-2</v>
      </c>
      <c r="AE2" s="2">
        <f>AD2*(LN(AD2))</f>
        <v>-0.1190073039348287</v>
      </c>
      <c r="AF2" s="2">
        <v>0.10576923076923077</v>
      </c>
      <c r="AG2" s="2">
        <f>AF2*(LN(AF2))</f>
        <v>-0.23761011432474063</v>
      </c>
      <c r="AH2" s="2">
        <v>0.11834319526627218</v>
      </c>
      <c r="AI2" s="2">
        <f>AH2*(LN(AH2))</f>
        <v>-0.25256407590166657</v>
      </c>
      <c r="AJ2" s="2">
        <v>7.3529411764705885E-2</v>
      </c>
      <c r="AK2" s="2">
        <f>AJ2*(LN(AJ2))</f>
        <v>-0.19191689652514754</v>
      </c>
    </row>
    <row r="3" spans="1:37">
      <c r="A3" s="2" t="s">
        <v>2</v>
      </c>
      <c r="B3" s="2">
        <v>9.5394736842105268E-2</v>
      </c>
      <c r="C3" s="4">
        <f t="shared" ref="C3:C52" si="0">B3*(LN(B3))</f>
        <v>-0.22415205352359435</v>
      </c>
      <c r="D3" s="2">
        <v>0.1214574898785425</v>
      </c>
      <c r="E3" s="2">
        <f t="shared" ref="E3:E29" si="1">D3*(LN(D3))</f>
        <v>-0.25605558157479619</v>
      </c>
      <c r="F3" s="2">
        <v>0.27510917030567683</v>
      </c>
      <c r="G3" s="2">
        <f t="shared" ref="G3:G30" si="2">F3*(LN(F3))</f>
        <v>-0.35505239502729496</v>
      </c>
      <c r="H3" s="2">
        <v>0.24159021406727829</v>
      </c>
      <c r="I3" s="2">
        <f t="shared" ref="I3:I30" si="3">H3*(LN(H3))</f>
        <v>-0.3431818750947655</v>
      </c>
      <c r="J3" s="2">
        <v>0.10600706713780919</v>
      </c>
      <c r="K3" s="2">
        <f t="shared" ref="K3:K29" si="4">J3*(LN(J3))</f>
        <v>-0.23790630911460237</v>
      </c>
      <c r="L3" s="2">
        <v>0.19722222222222222</v>
      </c>
      <c r="M3" s="2">
        <f t="shared" ref="M3:M30" si="5">L3*(LN(L3))</f>
        <v>-0.32017531934174348</v>
      </c>
      <c r="N3" s="2">
        <v>0.12931034482758622</v>
      </c>
      <c r="O3" s="2">
        <f t="shared" ref="O3:O30" si="6">N3*(LN(N3))</f>
        <v>-0.26450948146605446</v>
      </c>
      <c r="P3" s="2">
        <v>0.2537313432835821</v>
      </c>
      <c r="Q3" s="2">
        <f t="shared" ref="Q3:Q31" si="7">P3*(LN(P3))</f>
        <v>-0.34798727881627989</v>
      </c>
      <c r="R3" s="2">
        <v>0.12648221343873517</v>
      </c>
      <c r="S3" s="2">
        <f t="shared" ref="S3:S31" si="8">R3*(LN(R3))</f>
        <v>-0.26152140217268538</v>
      </c>
      <c r="T3" s="2">
        <v>0.24644549763033174</v>
      </c>
      <c r="U3" s="2">
        <f t="shared" ref="U3:U52" si="9">T3*(LN(T3))</f>
        <v>-0.34517511646692528</v>
      </c>
      <c r="V3" s="2">
        <v>0.27843137254901962</v>
      </c>
      <c r="W3" s="2">
        <f t="shared" ref="W3:W52" si="10">V3*(LN(V3))</f>
        <v>-0.3559978056326073</v>
      </c>
      <c r="X3" s="2">
        <v>0.13008130081300814</v>
      </c>
      <c r="Y3" s="2">
        <f t="shared" ref="Y3:Y33" si="11">X3*(LN(X3))</f>
        <v>-0.26531325309042425</v>
      </c>
      <c r="Z3" s="2">
        <v>5.9479553903345722E-2</v>
      </c>
      <c r="AA3" s="2">
        <f t="shared" ref="AA3:AA33" si="12">Z3*(LN(Z3))</f>
        <v>-0.16785859672041981</v>
      </c>
      <c r="AB3" s="2">
        <v>0.11194029850746269</v>
      </c>
      <c r="AC3" s="2">
        <f t="shared" ref="AC3:AC30" si="13">AB3*(LN(AB3))</f>
        <v>-0.24512570136366058</v>
      </c>
      <c r="AD3" s="2">
        <v>9.5238095238095233E-2</v>
      </c>
      <c r="AE3" s="2">
        <f t="shared" ref="AE3:AE30" si="14">AD3*(LN(AD3))</f>
        <v>-0.22394050068223595</v>
      </c>
      <c r="AF3" s="2">
        <v>0.375</v>
      </c>
      <c r="AG3" s="2">
        <f t="shared" ref="AG3:AG30" si="15">AF3*(LN(AF3))</f>
        <v>-0.36781096987939732</v>
      </c>
      <c r="AH3" s="2">
        <v>0.23076923076923078</v>
      </c>
      <c r="AI3" s="2">
        <f t="shared" ref="AI3:AI30" si="16">AH3*(LN(AH3))</f>
        <v>-0.33838547741386776</v>
      </c>
      <c r="AJ3" s="2">
        <v>0.21323529411764705</v>
      </c>
      <c r="AK3" s="2">
        <f t="shared" ref="AK3:AK30" si="17">AJ3*(LN(AJ3))</f>
        <v>-0.32952509277013059</v>
      </c>
    </row>
    <row r="4" spans="1:37">
      <c r="A4" s="2" t="s">
        <v>3</v>
      </c>
      <c r="B4" s="2">
        <v>0.125</v>
      </c>
      <c r="C4" s="4">
        <f t="shared" si="0"/>
        <v>-0.25993019270997947</v>
      </c>
      <c r="D4" s="2">
        <v>0.2834008097165992</v>
      </c>
      <c r="E4" s="2">
        <f t="shared" si="1"/>
        <v>-0.35733812396964887</v>
      </c>
      <c r="F4" s="2">
        <v>0.2576419213973799</v>
      </c>
      <c r="G4" s="2">
        <f t="shared" si="2"/>
        <v>-0.34940999571730436</v>
      </c>
      <c r="H4" s="2">
        <v>0.25993883792048927</v>
      </c>
      <c r="I4" s="2">
        <f t="shared" si="3"/>
        <v>-0.35021791353085513</v>
      </c>
      <c r="J4" s="2">
        <v>0.16254416961130741</v>
      </c>
      <c r="K4" s="2">
        <f t="shared" si="4"/>
        <v>-0.29531114153035531</v>
      </c>
      <c r="L4" s="2">
        <v>0.11388888888888889</v>
      </c>
      <c r="M4" s="2">
        <f t="shared" si="5"/>
        <v>-0.24742725154049933</v>
      </c>
      <c r="N4" s="2">
        <v>0.25862068965517243</v>
      </c>
      <c r="O4" s="2">
        <f t="shared" si="6"/>
        <v>-0.34975676106315756</v>
      </c>
      <c r="P4" s="2">
        <v>8.2089552238805971E-2</v>
      </c>
      <c r="Q4" s="2">
        <f t="shared" si="7"/>
        <v>-0.2052193268558056</v>
      </c>
      <c r="R4" s="2">
        <v>4.3478260869565216E-2</v>
      </c>
      <c r="S4" s="2">
        <f t="shared" si="8"/>
        <v>-0.13632583547518043</v>
      </c>
      <c r="T4" s="2">
        <v>8.0568720379146919E-2</v>
      </c>
      <c r="U4" s="2">
        <f t="shared" si="9"/>
        <v>-0.20292398777316331</v>
      </c>
      <c r="V4" s="2">
        <v>2.7450980392156862E-2</v>
      </c>
      <c r="W4" s="2">
        <f t="shared" si="10"/>
        <v>-9.869597557930114E-2</v>
      </c>
      <c r="X4" s="2">
        <v>9.7560975609756101E-2</v>
      </c>
      <c r="Y4" s="2">
        <f t="shared" si="11"/>
        <v>-0.22705148347165047</v>
      </c>
      <c r="Z4" s="2">
        <v>0.11895910780669144</v>
      </c>
      <c r="AA4" s="2">
        <f t="shared" si="12"/>
        <v>-0.25326102326270483</v>
      </c>
      <c r="AB4" s="2">
        <v>0.10074626865671642</v>
      </c>
      <c r="AC4" s="2">
        <f t="shared" si="13"/>
        <v>-0.23122781004356804</v>
      </c>
      <c r="AD4" s="2">
        <v>0.23214285714285715</v>
      </c>
      <c r="AE4" s="2">
        <f t="shared" si="14"/>
        <v>-0.33902197022423147</v>
      </c>
      <c r="AF4" s="2">
        <v>0.20192307692307693</v>
      </c>
      <c r="AG4" s="2">
        <f t="shared" si="15"/>
        <v>-0.32305036240170137</v>
      </c>
      <c r="AH4" s="2">
        <v>2.9585798816568046E-2</v>
      </c>
      <c r="AI4" s="2">
        <f t="shared" si="16"/>
        <v>-0.10415564504405245</v>
      </c>
      <c r="AJ4" s="2">
        <v>2.9411764705882353E-2</v>
      </c>
      <c r="AK4" s="2">
        <f t="shared" si="17"/>
        <v>-0.1037164860181224</v>
      </c>
    </row>
    <row r="5" spans="1:37">
      <c r="A5" s="2" t="s">
        <v>20</v>
      </c>
      <c r="B5" s="2">
        <v>3.6184210526315791E-2</v>
      </c>
      <c r="C5" s="4">
        <f t="shared" si="0"/>
        <v>-0.1201001865614683</v>
      </c>
      <c r="D5" s="2">
        <v>5.2631578947368418E-2</v>
      </c>
      <c r="E5" s="2">
        <f t="shared" si="1"/>
        <v>-0.15497047258770741</v>
      </c>
      <c r="F5" s="2">
        <v>3.4934497816593885E-2</v>
      </c>
      <c r="G5" s="2">
        <f t="shared" si="2"/>
        <v>-0.11718010347159488</v>
      </c>
      <c r="H5" s="2">
        <v>3.669724770642202E-2</v>
      </c>
      <c r="I5" s="2">
        <f t="shared" si="3"/>
        <v>-0.12128636774712856</v>
      </c>
      <c r="J5" s="2">
        <v>8.4805653710247356E-2</v>
      </c>
      <c r="K5" s="2">
        <f t="shared" si="4"/>
        <v>-0.20924888203210959</v>
      </c>
      <c r="L5" s="2">
        <v>9.7222222222222224E-2</v>
      </c>
      <c r="M5" s="2">
        <f t="shared" si="5"/>
        <v>-0.22660127485729434</v>
      </c>
      <c r="N5" s="2">
        <v>0.17241379310344829</v>
      </c>
      <c r="O5" s="2">
        <f t="shared" si="6"/>
        <v>-0.30307895130213341</v>
      </c>
      <c r="P5" s="2">
        <v>6.7164179104477612E-2</v>
      </c>
      <c r="Q5" s="2">
        <f t="shared" si="7"/>
        <v>-0.18138460450397184</v>
      </c>
      <c r="R5" s="2">
        <v>0.17391304347826086</v>
      </c>
      <c r="S5" s="2">
        <f t="shared" si="8"/>
        <v>-0.30420867040161026</v>
      </c>
      <c r="T5" s="2">
        <v>0.14691943127962084</v>
      </c>
      <c r="U5" s="2">
        <f t="shared" si="9"/>
        <v>-0.28177250615506411</v>
      </c>
      <c r="V5" s="2">
        <v>0.14901960784313725</v>
      </c>
      <c r="W5" s="2">
        <f t="shared" si="10"/>
        <v>-0.28368525743693151</v>
      </c>
      <c r="X5" s="2">
        <v>1.6260162601626018E-2</v>
      </c>
      <c r="Y5" s="2">
        <f t="shared" si="11"/>
        <v>-6.6976214224593045E-2</v>
      </c>
      <c r="Z5" s="2">
        <v>1.858736059479554E-2</v>
      </c>
      <c r="AA5" s="2">
        <f t="shared" si="12"/>
        <v>-7.4075715003117826E-2</v>
      </c>
      <c r="AB5" s="2">
        <v>9.7014925373134331E-2</v>
      </c>
      <c r="AC5" s="2">
        <f t="shared" si="13"/>
        <v>-0.22632519218180502</v>
      </c>
      <c r="AD5" s="2">
        <v>0.15476190476190477</v>
      </c>
      <c r="AE5" s="2">
        <f t="shared" si="14"/>
        <v>-0.28876519926146549</v>
      </c>
      <c r="AF5" s="2">
        <v>3.8461538461538464E-2</v>
      </c>
      <c r="AG5" s="2">
        <f t="shared" si="15"/>
        <v>-0.12531140530851856</v>
      </c>
      <c r="AH5" s="2">
        <v>9.4674556213017749E-2</v>
      </c>
      <c r="AI5" s="2">
        <f t="shared" si="16"/>
        <v>-0.22317727741380283</v>
      </c>
      <c r="AJ5" s="2">
        <v>1.4705882352941176E-2</v>
      </c>
      <c r="AK5" s="2">
        <f t="shared" si="17"/>
        <v>-6.2051583899648634E-2</v>
      </c>
    </row>
    <row r="6" spans="1:37">
      <c r="A6" s="2" t="s">
        <v>25</v>
      </c>
      <c r="B6" s="2">
        <v>0.14473684210526316</v>
      </c>
      <c r="C6" s="4">
        <f t="shared" si="0"/>
        <v>-0.27975287818904693</v>
      </c>
      <c r="D6" s="2">
        <v>4.8582995951417005E-2</v>
      </c>
      <c r="E6" s="2">
        <f t="shared" si="1"/>
        <v>-0.14693838154688149</v>
      </c>
      <c r="F6" s="2">
        <v>9.1703056768558958E-2</v>
      </c>
      <c r="G6" s="2">
        <f t="shared" si="2"/>
        <v>-0.21909690341679977</v>
      </c>
      <c r="H6" s="2">
        <v>6.1162079510703363E-2</v>
      </c>
      <c r="I6" s="2">
        <f t="shared" si="3"/>
        <v>-0.17090078882833409</v>
      </c>
      <c r="J6" s="2">
        <v>0.392226148409894</v>
      </c>
      <c r="K6" s="2">
        <f t="shared" si="4"/>
        <v>-0.36709100103438264</v>
      </c>
      <c r="L6" s="2">
        <v>0.38611111111111113</v>
      </c>
      <c r="M6" s="2">
        <f t="shared" si="5"/>
        <v>-0.36743495462890413</v>
      </c>
      <c r="N6" s="2">
        <v>0.12931034482758622</v>
      </c>
      <c r="O6" s="2">
        <f t="shared" si="6"/>
        <v>-0.26450948146605446</v>
      </c>
      <c r="P6" s="2">
        <v>0.22388059701492538</v>
      </c>
      <c r="Q6" s="2">
        <f t="shared" si="7"/>
        <v>-0.33506919812434832</v>
      </c>
      <c r="R6" s="2">
        <v>8.3003952569169967E-2</v>
      </c>
      <c r="S6" s="2">
        <f t="shared" si="8"/>
        <v>-0.20658580265251403</v>
      </c>
      <c r="T6" s="2">
        <v>2.843601895734597E-2</v>
      </c>
      <c r="U6" s="2">
        <f t="shared" si="9"/>
        <v>-0.10123503310657853</v>
      </c>
      <c r="V6" s="2">
        <v>4.3137254901960784E-2</v>
      </c>
      <c r="W6" s="2">
        <f t="shared" si="10"/>
        <v>-0.13559627841553182</v>
      </c>
      <c r="X6" s="2">
        <v>0.18699186991869918</v>
      </c>
      <c r="Y6" s="2">
        <f t="shared" si="11"/>
        <v>-0.3135274244487411</v>
      </c>
      <c r="Z6" s="2">
        <v>6.6914498141263934E-2</v>
      </c>
      <c r="AA6" s="2">
        <f t="shared" si="12"/>
        <v>-0.18095952858997078</v>
      </c>
      <c r="AB6" s="2">
        <v>7.8358208955223885E-2</v>
      </c>
      <c r="AC6" s="2">
        <f t="shared" si="13"/>
        <v>-0.19953640074080636</v>
      </c>
      <c r="AD6" s="2">
        <v>0.125</v>
      </c>
      <c r="AE6" s="2">
        <f t="shared" si="14"/>
        <v>-0.25993019270997947</v>
      </c>
      <c r="AF6" s="2">
        <v>5.7692307692307696E-2</v>
      </c>
      <c r="AG6" s="2">
        <f t="shared" si="15"/>
        <v>-0.16457489018730678</v>
      </c>
      <c r="AH6" s="2">
        <v>0.1893491124260355</v>
      </c>
      <c r="AI6" s="2">
        <f t="shared" si="16"/>
        <v>-0.31510775140797104</v>
      </c>
      <c r="AJ6" s="2">
        <v>4.4117647058823532E-2</v>
      </c>
      <c r="AK6" s="2">
        <f t="shared" si="17"/>
        <v>-0.13768656249299988</v>
      </c>
    </row>
    <row r="7" spans="1:37">
      <c r="A7" s="2" t="s">
        <v>6</v>
      </c>
      <c r="B7" s="2">
        <v>6.5789473684210523E-3</v>
      </c>
      <c r="C7" s="4">
        <f t="shared" si="0"/>
        <v>-3.3051845531883395E-2</v>
      </c>
      <c r="D7" s="2">
        <v>0</v>
      </c>
      <c r="E7" s="2">
        <v>0</v>
      </c>
      <c r="F7" s="2">
        <v>1.3100436681222707E-2</v>
      </c>
      <c r="G7" s="2">
        <f t="shared" si="2"/>
        <v>-5.6791830326019165E-2</v>
      </c>
      <c r="H7" s="2">
        <v>3.669724770642202E-2</v>
      </c>
      <c r="I7" s="2">
        <f t="shared" si="3"/>
        <v>-0.12128636774712856</v>
      </c>
      <c r="J7" s="2">
        <v>1.0600706713780919E-2</v>
      </c>
      <c r="K7" s="2">
        <f t="shared" si="4"/>
        <v>-4.8199660165814076E-2</v>
      </c>
      <c r="L7" s="2">
        <v>5.5555555555555558E-3</v>
      </c>
      <c r="M7" s="2">
        <f t="shared" si="5"/>
        <v>-2.8849760282723392E-2</v>
      </c>
      <c r="N7" s="2">
        <v>0</v>
      </c>
      <c r="O7" s="2">
        <v>0</v>
      </c>
      <c r="P7" s="2">
        <v>7.462686567164179E-3</v>
      </c>
      <c r="Q7" s="2">
        <f t="shared" si="7"/>
        <v>-3.6551043283215755E-2</v>
      </c>
      <c r="R7" s="2">
        <v>0</v>
      </c>
      <c r="S7" s="2">
        <v>0</v>
      </c>
      <c r="T7" s="2">
        <v>0</v>
      </c>
      <c r="U7" s="2">
        <v>0</v>
      </c>
      <c r="V7" s="2">
        <v>8.2352941176470587E-2</v>
      </c>
      <c r="W7" s="2">
        <f t="shared" si="10"/>
        <v>-0.20561397355347086</v>
      </c>
      <c r="X7" s="2">
        <v>0.35772357723577236</v>
      </c>
      <c r="Y7" s="2">
        <f t="shared" si="11"/>
        <v>-0.36773794913807217</v>
      </c>
      <c r="Z7" s="2">
        <v>0.68773234200743494</v>
      </c>
      <c r="AA7" s="2">
        <f t="shared" si="12"/>
        <v>-0.2574564222559485</v>
      </c>
      <c r="AB7" s="2">
        <v>0.5074626865671642</v>
      </c>
      <c r="AC7" s="2">
        <f t="shared" si="13"/>
        <v>-0.34422822719915458</v>
      </c>
      <c r="AD7" s="2">
        <v>0.25595238095238093</v>
      </c>
      <c r="AE7" s="2">
        <f t="shared" si="14"/>
        <v>-0.34880265559236279</v>
      </c>
      <c r="AF7" s="2">
        <v>0.16346153846153846</v>
      </c>
      <c r="AG7" s="2">
        <f t="shared" si="15"/>
        <v>-0.29605786958122754</v>
      </c>
      <c r="AH7" s="2">
        <v>5.9171597633136092E-2</v>
      </c>
      <c r="AI7" s="2">
        <f t="shared" si="16"/>
        <v>-0.1672966640194691</v>
      </c>
      <c r="AJ7" s="2">
        <v>3.6764705882352942E-2</v>
      </c>
      <c r="AK7" s="2">
        <f t="shared" si="17"/>
        <v>-0.12144180048904234</v>
      </c>
    </row>
    <row r="8" spans="1:37">
      <c r="A8" s="2" t="s">
        <v>8</v>
      </c>
      <c r="B8" s="2">
        <v>6.5789473684210523E-3</v>
      </c>
      <c r="C8" s="4">
        <f t="shared" si="0"/>
        <v>-3.3051845531883395E-2</v>
      </c>
      <c r="D8" s="2">
        <v>0</v>
      </c>
      <c r="E8" s="2">
        <v>0</v>
      </c>
      <c r="F8" s="2">
        <v>0</v>
      </c>
      <c r="G8" s="2">
        <v>0</v>
      </c>
      <c r="H8" s="2">
        <v>1.5290519877675841E-2</v>
      </c>
      <c r="I8" s="2">
        <f t="shared" si="3"/>
        <v>-6.3922358692097142E-2</v>
      </c>
      <c r="J8" s="2">
        <v>0</v>
      </c>
      <c r="K8" s="2">
        <v>0</v>
      </c>
      <c r="L8" s="2">
        <v>0</v>
      </c>
      <c r="M8" s="2">
        <v>0</v>
      </c>
      <c r="N8" s="2">
        <v>1.2931034482758621E-2</v>
      </c>
      <c r="O8" s="2">
        <f t="shared" si="6"/>
        <v>-5.6225755383597413E-2</v>
      </c>
      <c r="P8" s="2">
        <v>2.6119402985074626E-2</v>
      </c>
      <c r="Q8" s="2">
        <f t="shared" si="7"/>
        <v>-9.520723067234628E-2</v>
      </c>
      <c r="R8" s="2">
        <v>2.3715415019762844E-2</v>
      </c>
      <c r="S8" s="2">
        <f>R8*(LN(R8))</f>
        <v>-8.8734308762833169E-2</v>
      </c>
      <c r="T8" s="2">
        <v>3.3175355450236969E-2</v>
      </c>
      <c r="U8" s="2">
        <f t="shared" si="9"/>
        <v>-0.11299353502817666</v>
      </c>
      <c r="V8" s="2">
        <v>4.7058823529411764E-2</v>
      </c>
      <c r="W8" s="2">
        <f t="shared" si="10"/>
        <v>-0.14382855978213768</v>
      </c>
      <c r="X8" s="2">
        <v>1.6260162601626018E-2</v>
      </c>
      <c r="Y8" s="2">
        <f t="shared" si="11"/>
        <v>-6.6976214224593045E-2</v>
      </c>
      <c r="Z8" s="2">
        <v>3.7174721189591076E-3</v>
      </c>
      <c r="AA8" s="2">
        <f t="shared" si="12"/>
        <v>-2.0798183567293082E-2</v>
      </c>
      <c r="AB8" s="2">
        <v>0</v>
      </c>
      <c r="AC8" s="2">
        <v>0</v>
      </c>
      <c r="AD8" s="2">
        <v>1.7857142857142856E-2</v>
      </c>
      <c r="AE8" s="2">
        <f t="shared" si="14"/>
        <v>-7.1881280191699093E-2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</row>
    <row r="9" spans="1:37">
      <c r="A9" s="2" t="s">
        <v>9</v>
      </c>
      <c r="B9" s="2">
        <v>7.5657894736842105E-2</v>
      </c>
      <c r="C9" s="4">
        <f t="shared" si="0"/>
        <v>-0.19531338870385742</v>
      </c>
      <c r="D9" s="2">
        <v>9.3117408906882596E-2</v>
      </c>
      <c r="E9" s="2">
        <f t="shared" si="1"/>
        <v>-0.22105086953875722</v>
      </c>
      <c r="F9" s="2">
        <v>5.2401746724890827E-2</v>
      </c>
      <c r="G9" s="2">
        <f t="shared" si="2"/>
        <v>-0.15452307530652784</v>
      </c>
      <c r="H9" s="2">
        <v>2.1406727828746176E-2</v>
      </c>
      <c r="I9" s="2">
        <f t="shared" si="3"/>
        <v>-8.2288532577656198E-2</v>
      </c>
      <c r="J9" s="2">
        <v>1.7667844522968199E-2</v>
      </c>
      <c r="K9" s="2">
        <f t="shared" si="4"/>
        <v>-7.1307579243977695E-2</v>
      </c>
      <c r="L9" s="2">
        <v>3.888888888888889E-2</v>
      </c>
      <c r="M9" s="2">
        <f t="shared" si="5"/>
        <v>-0.12627403840469045</v>
      </c>
      <c r="N9" s="2">
        <v>7.3275862068965511E-2</v>
      </c>
      <c r="O9" s="2">
        <f t="shared" si="6"/>
        <v>-0.19150822616108448</v>
      </c>
      <c r="P9" s="2">
        <v>3.7313432835820892E-2</v>
      </c>
      <c r="Q9" s="2">
        <f t="shared" si="7"/>
        <v>-0.12270156296704518</v>
      </c>
      <c r="R9" s="2">
        <v>0.1067193675889328</v>
      </c>
      <c r="S9" s="2">
        <f t="shared" si="8"/>
        <v>-0.23879020084397692</v>
      </c>
      <c r="T9" s="2">
        <v>8.0568720379146919E-2</v>
      </c>
      <c r="U9" s="2">
        <f t="shared" si="9"/>
        <v>-0.20292398777316331</v>
      </c>
      <c r="V9" s="2">
        <v>4.7058823529411764E-2</v>
      </c>
      <c r="W9" s="2">
        <f t="shared" si="10"/>
        <v>-0.14382855978213768</v>
      </c>
      <c r="X9" s="2">
        <v>4.878048780487805E-2</v>
      </c>
      <c r="Y9" s="2">
        <f t="shared" si="11"/>
        <v>-0.14733779932411525</v>
      </c>
      <c r="Z9" s="2">
        <v>0</v>
      </c>
      <c r="AA9" s="2">
        <v>0</v>
      </c>
      <c r="AB9" s="2">
        <v>1.4925373134328358E-2</v>
      </c>
      <c r="AC9" s="2">
        <f t="shared" si="13"/>
        <v>-6.2756606259566652E-2</v>
      </c>
      <c r="AD9" s="2">
        <v>5.9523809523809521E-3</v>
      </c>
      <c r="AE9" s="2">
        <f t="shared" si="14"/>
        <v>-3.0499785591686063E-2</v>
      </c>
      <c r="AF9" s="2">
        <v>0</v>
      </c>
      <c r="AG9" s="2">
        <v>0</v>
      </c>
      <c r="AH9" s="2">
        <v>0.1242603550295858</v>
      </c>
      <c r="AI9" s="2">
        <f t="shared" si="16"/>
        <v>-0.25912959657510448</v>
      </c>
      <c r="AJ9" s="2">
        <v>0.41176470588235292</v>
      </c>
      <c r="AK9" s="2">
        <f t="shared" si="17"/>
        <v>-0.36536013911801879</v>
      </c>
    </row>
    <row r="10" spans="1:37">
      <c r="A10" s="2" t="s">
        <v>4</v>
      </c>
      <c r="B10" s="2">
        <v>0</v>
      </c>
      <c r="C10" s="4">
        <v>0</v>
      </c>
      <c r="D10" s="2">
        <v>0</v>
      </c>
      <c r="E10" s="2">
        <v>0</v>
      </c>
      <c r="F10" s="2">
        <v>0</v>
      </c>
      <c r="G10" s="2">
        <v>0</v>
      </c>
      <c r="H10" s="2">
        <v>3.0581039755351682E-3</v>
      </c>
      <c r="I10" s="2">
        <f t="shared" si="3"/>
        <v>-1.7706300216811174E-2</v>
      </c>
      <c r="J10" s="2">
        <v>3.5335689045936395E-3</v>
      </c>
      <c r="K10" s="2">
        <f t="shared" si="4"/>
        <v>-1.9948575610046777E-2</v>
      </c>
      <c r="L10" s="2">
        <v>2.7777777777777779E-3</v>
      </c>
      <c r="M10" s="2">
        <f t="shared" si="5"/>
        <v>-1.6350288976250432E-2</v>
      </c>
      <c r="N10" s="2">
        <v>8.6206896551724137E-3</v>
      </c>
      <c r="O10" s="2">
        <f t="shared" si="6"/>
        <v>-4.0979225785399691E-2</v>
      </c>
      <c r="P10" s="2">
        <v>1.8656716417910446E-2</v>
      </c>
      <c r="Q10" s="2">
        <f t="shared" si="7"/>
        <v>-7.4282631867103655E-2</v>
      </c>
      <c r="R10" s="2">
        <v>9.0909090909090912E-2</v>
      </c>
      <c r="S10" s="2">
        <f t="shared" si="8"/>
        <v>-0.21799047934530644</v>
      </c>
      <c r="T10" s="2">
        <v>6.6350710900473939E-2</v>
      </c>
      <c r="U10" s="2">
        <f t="shared" si="9"/>
        <v>-0.17999626186754175</v>
      </c>
      <c r="V10" s="2">
        <v>0.16862745098039217</v>
      </c>
      <c r="W10" s="2">
        <f t="shared" si="10"/>
        <v>-0.30016755869407508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5.9523809523809521E-3</v>
      </c>
      <c r="AE10" s="2">
        <f t="shared" si="14"/>
        <v>-3.0499785591686063E-2</v>
      </c>
      <c r="AF10" s="2">
        <v>9.6153846153846159E-3</v>
      </c>
      <c r="AG10" s="2">
        <f t="shared" si="15"/>
        <v>-4.4657604799436278E-2</v>
      </c>
      <c r="AH10" s="2">
        <v>5.9171597633136093E-3</v>
      </c>
      <c r="AI10" s="2">
        <f t="shared" si="16"/>
        <v>-3.0354430265817002E-2</v>
      </c>
      <c r="AJ10" s="2">
        <v>7.3529411764705881E-3</v>
      </c>
      <c r="AK10" s="2">
        <f t="shared" si="17"/>
        <v>-3.612246239511803E-2</v>
      </c>
    </row>
    <row r="11" spans="1:37">
      <c r="A11" s="2" t="s">
        <v>12</v>
      </c>
      <c r="B11" s="2">
        <v>0.23684210526315788</v>
      </c>
      <c r="C11" s="4">
        <f t="shared" si="0"/>
        <v>-0.34113826951346049</v>
      </c>
      <c r="D11" s="2">
        <v>0.16194331983805668</v>
      </c>
      <c r="E11" s="2">
        <f t="shared" si="1"/>
        <v>-0.29481925222899447</v>
      </c>
      <c r="F11" s="2">
        <v>2.1834061135371178E-2</v>
      </c>
      <c r="G11" s="2">
        <f t="shared" si="2"/>
        <v>-8.3499652644544523E-2</v>
      </c>
      <c r="H11" s="2">
        <v>1.2232415902140673E-2</v>
      </c>
      <c r="I11" s="2">
        <f t="shared" si="3"/>
        <v>-5.3867471679233794E-2</v>
      </c>
      <c r="J11" s="2">
        <v>1.4134275618374558E-2</v>
      </c>
      <c r="K11" s="2">
        <f t="shared" si="4"/>
        <v>-6.0200035851920096E-2</v>
      </c>
      <c r="L11" s="2">
        <v>5.5555555555555558E-3</v>
      </c>
      <c r="M11" s="2">
        <f t="shared" si="5"/>
        <v>-2.8849760282723392E-2</v>
      </c>
      <c r="N11" s="2">
        <v>6.8965517241379309E-2</v>
      </c>
      <c r="O11" s="2">
        <f t="shared" si="6"/>
        <v>-0.18442404478803645</v>
      </c>
      <c r="P11" s="2">
        <v>3.3582089552238806E-2</v>
      </c>
      <c r="Q11" s="2">
        <f t="shared" si="7"/>
        <v>-0.11396963294243186</v>
      </c>
      <c r="R11" s="2">
        <v>0.16996047430830039</v>
      </c>
      <c r="S11" s="2">
        <f t="shared" si="8"/>
        <v>-0.301202146404981</v>
      </c>
      <c r="T11" s="2">
        <v>0</v>
      </c>
      <c r="U11" s="2">
        <v>0</v>
      </c>
      <c r="V11" s="2">
        <v>1.1764705882352941E-2</v>
      </c>
      <c r="W11" s="2">
        <f t="shared" si="10"/>
        <v>-5.2266485370474312E-2</v>
      </c>
      <c r="X11" s="2">
        <v>3.2520325203252036E-2</v>
      </c>
      <c r="Y11" s="2">
        <f t="shared" si="11"/>
        <v>-0.11141105672365942</v>
      </c>
      <c r="Z11" s="2">
        <v>0</v>
      </c>
      <c r="AA11" s="2">
        <v>0</v>
      </c>
      <c r="AB11" s="2">
        <v>0</v>
      </c>
      <c r="AC11" s="2">
        <v>0</v>
      </c>
      <c r="AD11" s="2">
        <v>1.1904761904761904E-2</v>
      </c>
      <c r="AE11" s="2">
        <f t="shared" si="14"/>
        <v>-5.2747819033848967E-2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</row>
    <row r="12" spans="1:37">
      <c r="A12" s="2" t="s">
        <v>13</v>
      </c>
      <c r="B12" s="2">
        <v>6.5789473684210523E-3</v>
      </c>
      <c r="C12" s="4">
        <f t="shared" si="0"/>
        <v>-3.3051845531883395E-2</v>
      </c>
      <c r="D12" s="2">
        <v>8.0971659919028341E-3</v>
      </c>
      <c r="E12" s="2">
        <f t="shared" si="1"/>
        <v>-3.8997904097716862E-2</v>
      </c>
      <c r="F12" s="2">
        <v>3.4934497816593885E-2</v>
      </c>
      <c r="G12" s="2">
        <f t="shared" si="2"/>
        <v>-0.11718010347159488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3.952569169960474E-3</v>
      </c>
      <c r="S12" s="2">
        <f t="shared" si="8"/>
        <v>-2.1871104698527748E-2</v>
      </c>
      <c r="T12" s="2">
        <v>4.7393364928909956E-3</v>
      </c>
      <c r="U12" s="2">
        <f t="shared" si="9"/>
        <v>-2.5364256556758613E-2</v>
      </c>
      <c r="V12" s="2">
        <v>0</v>
      </c>
      <c r="W12" s="2">
        <v>0</v>
      </c>
      <c r="X12" s="2">
        <v>0</v>
      </c>
      <c r="Y12" s="2">
        <v>0</v>
      </c>
      <c r="Z12" s="2">
        <v>7.4349442379182153E-3</v>
      </c>
      <c r="AA12" s="2">
        <f t="shared" si="12"/>
        <v>-3.644285649845274E-2</v>
      </c>
      <c r="AB12" s="2">
        <v>0</v>
      </c>
      <c r="AC12" s="2">
        <v>0</v>
      </c>
      <c r="AD12" s="2">
        <v>0</v>
      </c>
      <c r="AE12" s="2">
        <v>0</v>
      </c>
      <c r="AF12" s="2">
        <v>1.9230769230769232E-2</v>
      </c>
      <c r="AG12" s="2">
        <f t="shared" si="15"/>
        <v>-7.5985456126565903E-2</v>
      </c>
      <c r="AH12" s="2">
        <v>0</v>
      </c>
      <c r="AI12" s="2">
        <v>0</v>
      </c>
      <c r="AJ12" s="2">
        <v>0</v>
      </c>
      <c r="AK12" s="2">
        <v>0</v>
      </c>
    </row>
    <row r="13" spans="1:37">
      <c r="A13" s="2" t="s">
        <v>58</v>
      </c>
      <c r="B13" s="2">
        <v>0</v>
      </c>
      <c r="C13" s="4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</row>
    <row r="14" spans="1:37">
      <c r="A14" s="5" t="s">
        <v>59</v>
      </c>
      <c r="B14" s="2">
        <v>0</v>
      </c>
      <c r="C14" s="4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</row>
    <row r="15" spans="1:37">
      <c r="A15" s="2" t="s">
        <v>7</v>
      </c>
      <c r="B15" s="2">
        <v>6.5789473684210523E-3</v>
      </c>
      <c r="C15" s="4">
        <f t="shared" si="0"/>
        <v>-3.3051845531883395E-2</v>
      </c>
      <c r="D15" s="2">
        <v>8.0971659919028341E-3</v>
      </c>
      <c r="E15" s="2">
        <f t="shared" si="1"/>
        <v>-3.8997904097716862E-2</v>
      </c>
      <c r="F15" s="2">
        <v>2.6200873362445413E-2</v>
      </c>
      <c r="G15" s="2">
        <f t="shared" si="2"/>
        <v>-9.5422599152651125E-2</v>
      </c>
      <c r="H15" s="2">
        <v>1.834862385321101E-2</v>
      </c>
      <c r="I15" s="2">
        <f t="shared" si="3"/>
        <v>-7.3361480764572454E-2</v>
      </c>
      <c r="J15" s="2">
        <v>3.5335689045936395E-3</v>
      </c>
      <c r="K15" s="2">
        <f t="shared" si="4"/>
        <v>-1.9948575610046777E-2</v>
      </c>
      <c r="L15" s="2">
        <v>2.7777777777777779E-3</v>
      </c>
      <c r="M15" s="2">
        <f t="shared" si="5"/>
        <v>-1.6350288976250432E-2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</row>
    <row r="16" spans="1:37">
      <c r="A16" s="2" t="s">
        <v>57</v>
      </c>
      <c r="B16" s="2">
        <v>0</v>
      </c>
      <c r="C16" s="4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</row>
    <row r="17" spans="1:37">
      <c r="A17" s="2" t="s">
        <v>83</v>
      </c>
      <c r="B17" s="2">
        <v>0</v>
      </c>
      <c r="C17" s="4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</row>
    <row r="18" spans="1:37">
      <c r="A18" s="2" t="s">
        <v>5</v>
      </c>
      <c r="B18" s="2">
        <v>3.2894736842105261E-2</v>
      </c>
      <c r="C18" s="4">
        <f t="shared" si="0"/>
        <v>-0.11231719106618999</v>
      </c>
      <c r="D18" s="2">
        <v>2.4291497975708502E-2</v>
      </c>
      <c r="E18" s="2">
        <f t="shared" si="1"/>
        <v>-9.0306774106880705E-2</v>
      </c>
      <c r="F18" s="2">
        <v>1.3100436681222707E-2</v>
      </c>
      <c r="G18" s="2">
        <f t="shared" si="2"/>
        <v>-5.6791830326019165E-2</v>
      </c>
      <c r="H18" s="2">
        <v>1.2232415902140673E-2</v>
      </c>
      <c r="I18" s="2">
        <f t="shared" si="3"/>
        <v>-5.3867471679233794E-2</v>
      </c>
      <c r="J18" s="2">
        <v>7.0671378091872791E-3</v>
      </c>
      <c r="K18" s="2">
        <f t="shared" si="4"/>
        <v>-3.4998584573026799E-2</v>
      </c>
      <c r="L18" s="2">
        <v>8.3333333333333332E-3</v>
      </c>
      <c r="M18" s="2">
        <f t="shared" si="5"/>
        <v>-3.9895764523183712E-2</v>
      </c>
      <c r="N18" s="2">
        <v>8.6206896551724137E-3</v>
      </c>
      <c r="O18" s="2">
        <f t="shared" si="6"/>
        <v>-4.0979225785399691E-2</v>
      </c>
      <c r="P18" s="2">
        <v>3.7313432835820895E-3</v>
      </c>
      <c r="Q18" s="2">
        <f t="shared" si="7"/>
        <v>-2.0861891718324092E-2</v>
      </c>
      <c r="R18" s="2">
        <v>2.3715415019762844E-2</v>
      </c>
      <c r="S18" s="2">
        <f t="shared" si="8"/>
        <v>-8.8734308762833169E-2</v>
      </c>
      <c r="T18" s="2">
        <v>0</v>
      </c>
      <c r="U18" s="2">
        <v>0</v>
      </c>
      <c r="V18" s="2">
        <v>1.1764705882352941E-2</v>
      </c>
      <c r="W18" s="2">
        <f t="shared" si="10"/>
        <v>-5.2266485370474312E-2</v>
      </c>
      <c r="X18" s="2">
        <v>8.130081300813009E-3</v>
      </c>
      <c r="Y18" s="2">
        <f t="shared" si="11"/>
        <v>-3.912345004367819E-2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7.3529411764705881E-3</v>
      </c>
      <c r="AK18" s="2">
        <f t="shared" si="17"/>
        <v>-3.612246239511803E-2</v>
      </c>
    </row>
    <row r="19" spans="1:37">
      <c r="A19" s="2" t="s">
        <v>53</v>
      </c>
      <c r="B19" s="2">
        <v>0</v>
      </c>
      <c r="C19" s="4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</row>
    <row r="20" spans="1:37">
      <c r="A20" s="2" t="s">
        <v>64</v>
      </c>
      <c r="B20" s="2">
        <v>0</v>
      </c>
      <c r="C20" s="4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3.5335689045936395E-3</v>
      </c>
      <c r="K20" s="2">
        <f t="shared" si="4"/>
        <v>-1.9948575610046777E-2</v>
      </c>
      <c r="L20" s="2">
        <v>2.7777777777777779E-3</v>
      </c>
      <c r="M20" s="2">
        <f t="shared" si="5"/>
        <v>-1.6350288976250432E-2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1.9230769230769232E-2</v>
      </c>
      <c r="AG20" s="2">
        <f t="shared" si="15"/>
        <v>-7.5985456126565903E-2</v>
      </c>
      <c r="AH20" s="2">
        <v>5.9171597633136093E-3</v>
      </c>
      <c r="AI20" s="2">
        <f t="shared" si="16"/>
        <v>-3.0354430265817002E-2</v>
      </c>
      <c r="AJ20" s="2">
        <v>6.6176470588235295E-2</v>
      </c>
      <c r="AK20" s="2">
        <f t="shared" si="17"/>
        <v>-0.17969759393822424</v>
      </c>
    </row>
    <row r="21" spans="1:37">
      <c r="A21" s="2" t="s">
        <v>11</v>
      </c>
      <c r="B21" s="2">
        <v>9.8684210526315784E-3</v>
      </c>
      <c r="C21" s="4">
        <f t="shared" si="0"/>
        <v>-4.5576467888862944E-2</v>
      </c>
      <c r="D21" s="2">
        <v>0</v>
      </c>
      <c r="E21" s="2">
        <v>0</v>
      </c>
      <c r="F21" s="2">
        <v>0</v>
      </c>
      <c r="G21" s="2">
        <v>0</v>
      </c>
      <c r="H21" s="2">
        <v>3.0581039755351682E-3</v>
      </c>
      <c r="I21" s="2">
        <f t="shared" si="3"/>
        <v>-1.7706300216811174E-2</v>
      </c>
      <c r="J21" s="2">
        <v>3.5335689045936395E-3</v>
      </c>
      <c r="K21" s="2">
        <f t="shared" si="4"/>
        <v>-1.9948575610046777E-2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</row>
    <row r="22" spans="1:37">
      <c r="A22" s="2" t="s">
        <v>55</v>
      </c>
      <c r="B22" s="2">
        <v>0</v>
      </c>
      <c r="C22" s="4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</row>
    <row r="23" spans="1:37">
      <c r="A23" s="2" t="s">
        <v>61</v>
      </c>
      <c r="B23" s="2">
        <v>0</v>
      </c>
      <c r="C23" s="4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</row>
    <row r="24" spans="1:37">
      <c r="A24" s="2" t="s">
        <v>10</v>
      </c>
      <c r="B24" s="2">
        <v>1.6447368421052631E-2</v>
      </c>
      <c r="C24" s="4">
        <f t="shared" si="0"/>
        <v>-6.7559042581778306E-2</v>
      </c>
      <c r="D24" s="2">
        <v>0</v>
      </c>
      <c r="E24" s="2">
        <v>0</v>
      </c>
      <c r="F24" s="2">
        <v>4.3668122270742356E-3</v>
      </c>
      <c r="G24" s="2">
        <f t="shared" si="2"/>
        <v>-2.3728043683642969E-2</v>
      </c>
      <c r="H24" s="2">
        <v>3.0581039755351682E-3</v>
      </c>
      <c r="I24" s="2">
        <f t="shared" si="3"/>
        <v>-1.7706300216811174E-2</v>
      </c>
      <c r="J24" s="2">
        <v>1.0600706713780919E-2</v>
      </c>
      <c r="K24" s="2">
        <f t="shared" si="4"/>
        <v>-4.8199660165814076E-2</v>
      </c>
      <c r="L24" s="2">
        <v>2.7777777777777779E-3</v>
      </c>
      <c r="M24" s="2">
        <f t="shared" si="5"/>
        <v>-1.6350288976250432E-2</v>
      </c>
      <c r="N24" s="2">
        <v>4.3103448275862068E-3</v>
      </c>
      <c r="O24" s="2">
        <f t="shared" si="6"/>
        <v>-2.3477316257182371E-2</v>
      </c>
      <c r="P24" s="2">
        <v>1.8656716417910446E-2</v>
      </c>
      <c r="Q24" s="2">
        <f t="shared" si="7"/>
        <v>-7.4282631867103655E-2</v>
      </c>
      <c r="R24" s="2">
        <v>7.9051383399209481E-3</v>
      </c>
      <c r="S24" s="2">
        <f t="shared" si="8"/>
        <v>-3.826278504480296E-2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</row>
    <row r="25" spans="1:37">
      <c r="A25" s="2" t="s">
        <v>21</v>
      </c>
      <c r="B25" s="2">
        <v>0</v>
      </c>
      <c r="C25" s="4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1.7667844522968199E-2</v>
      </c>
      <c r="K25" s="2">
        <f t="shared" si="4"/>
        <v>-7.1307579243977695E-2</v>
      </c>
      <c r="L25" s="2">
        <v>1.6666666666666666E-2</v>
      </c>
      <c r="M25" s="2">
        <f t="shared" si="5"/>
        <v>-6.823907603703501E-2</v>
      </c>
      <c r="N25" s="2">
        <v>4.3103448275862068E-3</v>
      </c>
      <c r="O25" s="2">
        <f t="shared" si="6"/>
        <v>-2.3477316257182371E-2</v>
      </c>
      <c r="P25" s="2">
        <v>0</v>
      </c>
      <c r="Q25" s="2">
        <v>0</v>
      </c>
      <c r="R25" s="2">
        <v>1.1857707509881422E-2</v>
      </c>
      <c r="S25" s="2">
        <f t="shared" si="8"/>
        <v>-5.2586290909795379E-2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3.7174721189591076E-3</v>
      </c>
      <c r="AA25" s="2">
        <f t="shared" si="12"/>
        <v>-2.0798183567293082E-2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5.9171597633136093E-3</v>
      </c>
      <c r="AI25" s="2">
        <f t="shared" si="16"/>
        <v>-3.0354430265817002E-2</v>
      </c>
      <c r="AJ25" s="2">
        <v>0</v>
      </c>
      <c r="AK25" s="2">
        <v>0</v>
      </c>
    </row>
    <row r="26" spans="1:37">
      <c r="A26" s="2" t="s">
        <v>14</v>
      </c>
      <c r="B26" s="2">
        <v>9.8684210526315784E-3</v>
      </c>
      <c r="C26" s="4">
        <f t="shared" si="0"/>
        <v>-4.5576467888862944E-2</v>
      </c>
      <c r="D26" s="2">
        <v>4.048582995951417E-3</v>
      </c>
      <c r="E26" s="2">
        <f t="shared" si="1"/>
        <v>-2.2305215937765091E-2</v>
      </c>
      <c r="F26" s="2">
        <v>8.7336244541484712E-3</v>
      </c>
      <c r="G26" s="2">
        <f t="shared" si="2"/>
        <v>-4.140240020082353E-2</v>
      </c>
      <c r="H26" s="2">
        <v>1.2232415902140673E-2</v>
      </c>
      <c r="I26" s="2">
        <f t="shared" si="3"/>
        <v>-5.3867471679233794E-2</v>
      </c>
      <c r="J26" s="2">
        <v>3.5335689045936395E-3</v>
      </c>
      <c r="K26" s="2">
        <f t="shared" si="4"/>
        <v>-1.9948575610046777E-2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3.7174721189591076E-3</v>
      </c>
      <c r="AA26" s="2">
        <f t="shared" si="12"/>
        <v>-2.0798183567293082E-2</v>
      </c>
      <c r="AB26" s="2">
        <v>3.7313432835820895E-3</v>
      </c>
      <c r="AC26" s="2">
        <f t="shared" si="13"/>
        <v>-2.0861891718324092E-2</v>
      </c>
      <c r="AD26" s="2">
        <v>5.9523809523809521E-3</v>
      </c>
      <c r="AE26" s="2">
        <f t="shared" si="14"/>
        <v>-3.0499785591686063E-2</v>
      </c>
      <c r="AF26" s="2">
        <v>0</v>
      </c>
      <c r="AG26" s="2">
        <v>0</v>
      </c>
      <c r="AH26" s="2">
        <v>1.1834319526627219E-2</v>
      </c>
      <c r="AI26" s="2">
        <f t="shared" si="16"/>
        <v>-5.2505935317906843E-2</v>
      </c>
      <c r="AJ26" s="2">
        <v>0</v>
      </c>
      <c r="AK26" s="2">
        <v>0</v>
      </c>
    </row>
    <row r="27" spans="1:37">
      <c r="A27" s="2" t="s">
        <v>16</v>
      </c>
      <c r="B27" s="2">
        <v>9.8684210526315801E-3</v>
      </c>
      <c r="C27" s="4">
        <f t="shared" si="0"/>
        <v>-4.5576467888862951E-2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2.7777777777777779E-3</v>
      </c>
      <c r="M27" s="2">
        <f t="shared" si="5"/>
        <v>-1.6350288976250432E-2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</row>
    <row r="28" spans="1:37">
      <c r="A28" s="2" t="s">
        <v>15</v>
      </c>
      <c r="B28" s="2">
        <v>0</v>
      </c>
      <c r="C28" s="4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1.1194029850746268E-2</v>
      </c>
      <c r="Q28" s="2">
        <f t="shared" si="7"/>
        <v>-5.0287776401224782E-2</v>
      </c>
      <c r="R28" s="2">
        <v>3.952569169960474E-3</v>
      </c>
      <c r="S28" s="2">
        <f t="shared" si="8"/>
        <v>-2.1871104698527748E-2</v>
      </c>
      <c r="T28" s="2">
        <v>4.2654028436018961E-2</v>
      </c>
      <c r="U28" s="2">
        <v>0</v>
      </c>
      <c r="V28" s="2">
        <v>1.5686274509803921E-2</v>
      </c>
      <c r="W28" s="2">
        <f t="shared" si="10"/>
        <v>-6.5175987200604482E-2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</row>
    <row r="29" spans="1:37">
      <c r="A29" s="2" t="s">
        <v>22</v>
      </c>
      <c r="B29" s="2">
        <v>1.3157894736842105E-2</v>
      </c>
      <c r="C29" s="4">
        <f t="shared" si="0"/>
        <v>-5.6983333424820141E-2</v>
      </c>
      <c r="D29" s="2">
        <v>3.2388663967611336E-2</v>
      </c>
      <c r="E29" s="2">
        <f t="shared" si="1"/>
        <v>-0.11109139416836085</v>
      </c>
      <c r="F29" s="2">
        <v>1.3100436681222707E-2</v>
      </c>
      <c r="G29" s="2">
        <f t="shared" si="2"/>
        <v>-5.6791830326019165E-2</v>
      </c>
      <c r="H29" s="2">
        <v>0.10091743119266056</v>
      </c>
      <c r="I29" s="2">
        <f t="shared" si="3"/>
        <v>-0.23144934590585786</v>
      </c>
      <c r="J29" s="2">
        <v>1.7667844522968199E-2</v>
      </c>
      <c r="K29" s="2">
        <f t="shared" si="4"/>
        <v>-7.1307579243977695E-2</v>
      </c>
      <c r="L29" s="2">
        <v>5.5555555555555558E-3</v>
      </c>
      <c r="M29" s="2">
        <f t="shared" si="5"/>
        <v>-2.8849760282723392E-2</v>
      </c>
      <c r="N29" s="2">
        <v>4.3103448275862068E-3</v>
      </c>
      <c r="O29" s="2">
        <f t="shared" si="6"/>
        <v>-2.3477316257182371E-2</v>
      </c>
      <c r="P29" s="2">
        <v>3.7313432835820895E-3</v>
      </c>
      <c r="Q29" s="2">
        <f t="shared" si="7"/>
        <v>-2.0861891718324092E-2</v>
      </c>
      <c r="R29" s="2">
        <v>1.9762845849802372E-2</v>
      </c>
      <c r="S29" s="2">
        <f t="shared" si="8"/>
        <v>-7.7548450124375889E-2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</row>
    <row r="30" spans="1:37">
      <c r="A30" s="2" t="s">
        <v>23</v>
      </c>
      <c r="B30" s="2">
        <v>2.3026315789473683E-2</v>
      </c>
      <c r="C30" s="4">
        <f t="shared" si="0"/>
        <v>-8.6834943639659073E-2</v>
      </c>
      <c r="D30" s="2">
        <v>0</v>
      </c>
      <c r="E30" s="2">
        <v>0</v>
      </c>
      <c r="F30" s="2">
        <v>2.6200873362445413E-2</v>
      </c>
      <c r="G30" s="2">
        <f t="shared" si="2"/>
        <v>-9.5422599152651125E-2</v>
      </c>
      <c r="H30" s="2">
        <v>1.2232415902140673E-2</v>
      </c>
      <c r="I30" s="2">
        <f t="shared" si="3"/>
        <v>-5.3867471679233794E-2</v>
      </c>
      <c r="J30" s="2">
        <v>0</v>
      </c>
      <c r="K30" s="2">
        <v>0</v>
      </c>
      <c r="L30" s="2">
        <v>2.5000000000000001E-2</v>
      </c>
      <c r="M30" s="2">
        <f t="shared" si="5"/>
        <v>-9.2221986352848409E-2</v>
      </c>
      <c r="N30" s="2">
        <v>4.3103448275862068E-3</v>
      </c>
      <c r="O30" s="2">
        <f t="shared" si="6"/>
        <v>-2.3477316257182371E-2</v>
      </c>
      <c r="P30" s="2">
        <v>2.2388059701492536E-2</v>
      </c>
      <c r="Q30" s="2">
        <f t="shared" si="7"/>
        <v>-8.5057332342152264E-2</v>
      </c>
      <c r="R30" s="2">
        <v>5.533596837944664E-2</v>
      </c>
      <c r="S30" s="2">
        <f t="shared" si="8"/>
        <v>-0.16016067283625163</v>
      </c>
      <c r="T30" s="2">
        <v>8.0568720379146919E-2</v>
      </c>
      <c r="U30" s="2">
        <v>0</v>
      </c>
      <c r="V30" s="2">
        <v>1.1764705882352941E-2</v>
      </c>
      <c r="W30" s="2">
        <f t="shared" si="10"/>
        <v>-5.2266485370474312E-2</v>
      </c>
      <c r="X30" s="2">
        <v>3.2520325203252036E-2</v>
      </c>
      <c r="Y30" s="2">
        <f t="shared" si="11"/>
        <v>-0.11141105672365942</v>
      </c>
      <c r="Z30" s="2">
        <v>7.4349442379182153E-3</v>
      </c>
      <c r="AA30" s="2">
        <f t="shared" si="12"/>
        <v>-3.644285649845274E-2</v>
      </c>
      <c r="AB30" s="2">
        <v>3.3582089552238806E-2</v>
      </c>
      <c r="AC30" s="2">
        <f t="shared" si="13"/>
        <v>-0.11396963294243186</v>
      </c>
      <c r="AD30" s="2">
        <v>5.3571428571428568E-2</v>
      </c>
      <c r="AE30" s="2">
        <f t="shared" si="14"/>
        <v>-0.15678961082501996</v>
      </c>
      <c r="AF30" s="2">
        <v>9.6153846153846159E-3</v>
      </c>
      <c r="AG30" s="2">
        <f t="shared" si="15"/>
        <v>-4.4657604799436278E-2</v>
      </c>
      <c r="AH30" s="2">
        <v>0.1242603550295858</v>
      </c>
      <c r="AI30" s="2">
        <f t="shared" si="16"/>
        <v>-0.25912959657510448</v>
      </c>
      <c r="AJ30" s="2">
        <v>9.5588235294117641E-2</v>
      </c>
      <c r="AK30" s="2">
        <f t="shared" si="17"/>
        <v>-0.22441302843800512</v>
      </c>
    </row>
    <row r="31" spans="1:37">
      <c r="A31" s="2" t="s">
        <v>24</v>
      </c>
      <c r="B31" s="2">
        <v>0</v>
      </c>
      <c r="C31" s="4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3.7313432835820895E-3</v>
      </c>
      <c r="Q31" s="2">
        <f t="shared" si="7"/>
        <v>-2.0861891718324092E-2</v>
      </c>
      <c r="R31" s="2">
        <v>1.1857707509881422E-2</v>
      </c>
      <c r="S31" s="2">
        <f t="shared" si="8"/>
        <v>-5.2586290909795379E-2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</row>
    <row r="32" spans="1:37">
      <c r="A32" s="2" t="s">
        <v>67</v>
      </c>
      <c r="B32" s="2">
        <v>0</v>
      </c>
      <c r="C32" s="4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</row>
    <row r="33" spans="1:37">
      <c r="A33" s="2" t="s">
        <v>19</v>
      </c>
      <c r="B33" s="2">
        <v>0</v>
      </c>
      <c r="C33" s="4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3.2520325203252036E-2</v>
      </c>
      <c r="Y33" s="2">
        <f t="shared" si="11"/>
        <v>-0.11141105672365942</v>
      </c>
      <c r="Z33" s="2">
        <v>3.7174721189591076E-3</v>
      </c>
      <c r="AA33" s="2">
        <f t="shared" si="12"/>
        <v>-2.0798183567293082E-2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</row>
    <row r="34" spans="1:37">
      <c r="A34" s="2" t="s">
        <v>66</v>
      </c>
      <c r="B34" s="2">
        <v>0</v>
      </c>
      <c r="C34" s="4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</row>
    <row r="35" spans="1:37">
      <c r="A35" s="2" t="s">
        <v>68</v>
      </c>
      <c r="B35" s="2">
        <v>0</v>
      </c>
      <c r="C35" s="4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</row>
    <row r="36" spans="1:37">
      <c r="A36" s="2" t="s">
        <v>62</v>
      </c>
      <c r="B36" s="2">
        <v>0</v>
      </c>
      <c r="C36" s="4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</row>
    <row r="37" spans="1:37">
      <c r="A37" s="2" t="s">
        <v>69</v>
      </c>
      <c r="B37" s="2">
        <v>0</v>
      </c>
      <c r="C37" s="4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</row>
    <row r="38" spans="1:37">
      <c r="A38" s="2" t="s">
        <v>71</v>
      </c>
      <c r="B38" s="2">
        <v>0</v>
      </c>
      <c r="C38" s="4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</row>
    <row r="39" spans="1:37">
      <c r="A39" s="2" t="s">
        <v>60</v>
      </c>
      <c r="B39" s="2">
        <v>0</v>
      </c>
      <c r="C39" s="4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</row>
    <row r="40" spans="1:37">
      <c r="A40" s="2" t="s">
        <v>75</v>
      </c>
      <c r="B40" s="2">
        <v>0</v>
      </c>
      <c r="C40" s="4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</row>
    <row r="41" spans="1:37">
      <c r="A41" s="2" t="s">
        <v>77</v>
      </c>
      <c r="B41" s="2">
        <v>0</v>
      </c>
      <c r="C41" s="4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</row>
    <row r="42" spans="1:37">
      <c r="A42" s="2" t="s">
        <v>63</v>
      </c>
      <c r="B42" s="2">
        <v>0</v>
      </c>
      <c r="C42" s="4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</row>
    <row r="43" spans="1:37">
      <c r="A43" s="2" t="s">
        <v>72</v>
      </c>
      <c r="B43" s="2">
        <v>0</v>
      </c>
      <c r="C43" s="4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</row>
    <row r="44" spans="1:37">
      <c r="A44" s="2" t="s">
        <v>70</v>
      </c>
      <c r="B44" s="2">
        <v>0</v>
      </c>
      <c r="C44" s="4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</row>
    <row r="45" spans="1:37">
      <c r="A45" s="2" t="s">
        <v>73</v>
      </c>
      <c r="B45" s="2">
        <v>0</v>
      </c>
      <c r="C45" s="4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</row>
    <row r="46" spans="1:37">
      <c r="A46" s="2" t="s">
        <v>65</v>
      </c>
      <c r="B46" s="2">
        <v>0</v>
      </c>
      <c r="C46" s="4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</row>
    <row r="47" spans="1:37">
      <c r="A47" s="2" t="s">
        <v>74</v>
      </c>
      <c r="B47" s="2">
        <v>0</v>
      </c>
      <c r="C47" s="4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</row>
    <row r="48" spans="1:37">
      <c r="A48" s="2" t="s">
        <v>76</v>
      </c>
      <c r="B48" s="2">
        <v>0</v>
      </c>
      <c r="C48" s="4"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</row>
    <row r="49" spans="1:37">
      <c r="A49" s="2" t="s">
        <v>82</v>
      </c>
      <c r="B49" s="2">
        <v>0</v>
      </c>
      <c r="C49" s="4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</row>
    <row r="50" spans="1:37">
      <c r="A50" s="2" t="s">
        <v>80</v>
      </c>
      <c r="B50" s="2">
        <v>0</v>
      </c>
      <c r="C50" s="4"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</row>
    <row r="51" spans="1:37">
      <c r="A51" s="2" t="s">
        <v>18</v>
      </c>
      <c r="B51" s="2">
        <v>0</v>
      </c>
      <c r="C51" s="4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2.3696682464454975E-2</v>
      </c>
      <c r="U51" s="2">
        <f t="shared" si="9"/>
        <v>-8.8682943626586866E-2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</row>
    <row r="52" spans="1:37">
      <c r="A52" s="2" t="s">
        <v>26</v>
      </c>
      <c r="B52" s="2">
        <v>3.2894736842105261E-3</v>
      </c>
      <c r="C52" s="4">
        <f t="shared" si="0"/>
        <v>-1.8806012175678361E-2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5.2132701421800945E-2</v>
      </c>
      <c r="U52" s="2">
        <f t="shared" si="9"/>
        <v>-0.15399806382679931</v>
      </c>
      <c r="V52" s="2">
        <v>3.5294117647058823E-2</v>
      </c>
      <c r="W52" s="2">
        <f t="shared" si="10"/>
        <v>-0.11802490474666612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</row>
    <row r="53" spans="1:37">
      <c r="C53" s="4">
        <f>-SUM(C2:C52)</f>
        <v>2.308470942968011</v>
      </c>
      <c r="E53" s="2">
        <f>-SUM(E2:E52)</f>
        <v>2.0276911260842203</v>
      </c>
      <c r="G53" s="2">
        <f>-SUM(G2:G52)</f>
        <v>2.0839805195748635</v>
      </c>
      <c r="I53" s="2">
        <f>-SUM(I2:I52)</f>
        <v>2.1109145637192035</v>
      </c>
      <c r="K53" s="2">
        <f>-SUM(K2:K52)</f>
        <v>1.8913675253780087</v>
      </c>
      <c r="M53" s="2">
        <f>-SUM(M2:M52)</f>
        <v>1.8677248959598298</v>
      </c>
      <c r="O53" s="2">
        <f>-SUM(O2:O52)</f>
        <v>2.0450826601337462</v>
      </c>
      <c r="Q53" s="2">
        <f>-SUM(Q2:Q52)</f>
        <v>2.0978254733880592</v>
      </c>
      <c r="S53" s="2">
        <f>-SUM(S2:S52)</f>
        <v>2.4053056895191767</v>
      </c>
      <c r="U53" s="2">
        <f>-SUM(U2:U52)</f>
        <v>1.9423230536740035</v>
      </c>
      <c r="W53" s="2">
        <f>-SUM(W2:W52)</f>
        <v>2.1945360901533992</v>
      </c>
      <c r="Y53" s="2">
        <f>-SUM(Y2:Y52)</f>
        <v>1.9584699029717367</v>
      </c>
      <c r="AA53" s="2">
        <f>-SUM(AA2:AA52)</f>
        <v>1.1637654481013571</v>
      </c>
      <c r="AC53" s="2">
        <f>-SUM(AC2:AC52)</f>
        <v>1.5982367427199826</v>
      </c>
      <c r="AE53" s="2">
        <f>-SUM(AE2:AE52)</f>
        <v>1.9523858892307298</v>
      </c>
      <c r="AG53" s="2">
        <f>-SUM(AG2:AG52)</f>
        <v>1.7557017335348963</v>
      </c>
      <c r="AI53" s="2">
        <f>-SUM(AI2:AI52)</f>
        <v>2.0625153104663965</v>
      </c>
      <c r="AK53" s="2">
        <f>-SUM(AK2:AK52)</f>
        <v>1.7880541084795754</v>
      </c>
    </row>
    <row r="55" spans="1:37">
      <c r="A55" s="1" t="s">
        <v>92</v>
      </c>
    </row>
    <row r="56" spans="1:37">
      <c r="B56" s="3">
        <v>1</v>
      </c>
      <c r="D56" s="3">
        <v>3</v>
      </c>
      <c r="F56" s="3">
        <v>6</v>
      </c>
      <c r="H56" s="3">
        <v>9</v>
      </c>
      <c r="J56" s="3">
        <v>12</v>
      </c>
      <c r="L56" s="3">
        <v>24</v>
      </c>
      <c r="N56" s="3">
        <v>27</v>
      </c>
      <c r="P56" s="3">
        <v>30</v>
      </c>
    </row>
    <row r="57" spans="1:37">
      <c r="A57" s="2" t="s">
        <v>1</v>
      </c>
      <c r="B57" s="2">
        <v>0.24719101123595505</v>
      </c>
      <c r="C57" s="4">
        <f>B57*(LN(B57))</f>
        <v>-0.34547265348566436</v>
      </c>
      <c r="D57" s="2">
        <v>5.5555555555555552E-2</v>
      </c>
      <c r="E57" s="2">
        <f>D57*(LN(D57))</f>
        <v>-0.16057620877200915</v>
      </c>
      <c r="F57" s="2">
        <v>3.0303030303030304E-2</v>
      </c>
      <c r="G57" s="2">
        <f>F57*(LN(F57))</f>
        <v>-0.10595477458989334</v>
      </c>
      <c r="H57" s="2">
        <v>0.53435114503816794</v>
      </c>
      <c r="I57" s="2">
        <f>H57*(LN(H57))</f>
        <v>-0.33487897466126321</v>
      </c>
      <c r="J57" s="2">
        <v>0.18181818181818182</v>
      </c>
      <c r="K57" s="2">
        <f>J57*(LN(J57))</f>
        <v>-0.30995419858880463</v>
      </c>
      <c r="L57" s="2">
        <v>0.14220183486238533</v>
      </c>
      <c r="M57" s="2">
        <f>L57*(LN(L57))</f>
        <v>-0.27736579636432218</v>
      </c>
      <c r="N57" s="2">
        <v>0.18627450980392157</v>
      </c>
      <c r="O57" s="2">
        <f>N57*(LN(N57))</f>
        <v>-0.31304061615920376</v>
      </c>
      <c r="P57" s="2">
        <v>0.26415094339622641</v>
      </c>
      <c r="Q57" s="2">
        <f>P57*(LN(P57))</f>
        <v>-0.35164687122860538</v>
      </c>
    </row>
    <row r="58" spans="1:37">
      <c r="A58" s="2" t="s">
        <v>2</v>
      </c>
      <c r="B58" s="2">
        <v>5.0561797752808987E-2</v>
      </c>
      <c r="C58" s="4">
        <f t="shared" ref="C58:C101" si="18">B58*(LN(B58))</f>
        <v>-0.1509046671719258</v>
      </c>
      <c r="D58" s="2">
        <v>0.11805555555555555</v>
      </c>
      <c r="E58" s="2">
        <f t="shared" ref="E58:E94" si="19">D58*(LN(D58))</f>
        <v>-0.25223749474886342</v>
      </c>
      <c r="F58" s="2">
        <v>0.15151515151515152</v>
      </c>
      <c r="G58" s="2">
        <f t="shared" ref="G58:G99" si="20">F58*(LN(F58))</f>
        <v>-0.28591964379278484</v>
      </c>
      <c r="H58" s="2">
        <v>3.0534351145038167E-2</v>
      </c>
      <c r="I58" s="2">
        <f t="shared" ref="I58:I89" si="21">H58*(LN(H58))</f>
        <v>-0.10653138815515299</v>
      </c>
      <c r="J58" s="2">
        <v>0.10303030303030303</v>
      </c>
      <c r="K58" s="2">
        <f t="shared" ref="K58:K102" si="22">J58*(LN(J58))</f>
        <v>-0.2341602800445709</v>
      </c>
      <c r="L58" s="2">
        <v>4.1284403669724773E-2</v>
      </c>
      <c r="M58" s="2">
        <f t="shared" ref="M58:M103" si="23">L58*(LN(L58))</f>
        <v>-0.13158456132603591</v>
      </c>
      <c r="N58" s="2">
        <v>0.14705882352941177</v>
      </c>
      <c r="O58" s="2">
        <f t="shared" ref="O58:O96" si="24">N58*(LN(N58))</f>
        <v>-0.28190038414442076</v>
      </c>
      <c r="P58" s="2">
        <v>9.4339622641509441E-2</v>
      </c>
      <c r="Q58" s="2">
        <f t="shared" ref="Q58:Q96" si="25">P58*(LN(P58))</f>
        <v>-0.22272207557717186</v>
      </c>
    </row>
    <row r="59" spans="1:37">
      <c r="A59" s="2" t="s">
        <v>3</v>
      </c>
      <c r="B59" s="2">
        <v>0.25280898876404495</v>
      </c>
      <c r="C59" s="4">
        <f t="shared" si="18"/>
        <v>-0.34764296473864859</v>
      </c>
      <c r="D59" s="2">
        <v>0.18055555555555555</v>
      </c>
      <c r="E59" s="2">
        <f t="shared" si="19"/>
        <v>-0.30905997083623249</v>
      </c>
      <c r="F59" s="2">
        <v>8.0808080808080815E-2</v>
      </c>
      <c r="G59" s="2">
        <f t="shared" si="20"/>
        <v>-0.20328713603674781</v>
      </c>
      <c r="H59" s="2">
        <v>3.0534351145038167E-2</v>
      </c>
      <c r="I59" s="2">
        <f t="shared" si="21"/>
        <v>-0.10653138815515299</v>
      </c>
      <c r="J59" s="2">
        <v>0.36969696969696969</v>
      </c>
      <c r="K59" s="2">
        <f t="shared" si="22"/>
        <v>-0.36787495874765713</v>
      </c>
      <c r="L59" s="2">
        <v>9.1743119266055051E-2</v>
      </c>
      <c r="M59" s="2">
        <f t="shared" si="23"/>
        <v>-0.21915254947110993</v>
      </c>
      <c r="N59" s="2">
        <v>4.9019607843137254E-2</v>
      </c>
      <c r="O59" s="2">
        <f t="shared" si="24"/>
        <v>-0.14782033827696914</v>
      </c>
      <c r="P59" s="2">
        <v>4.716981132075472E-2</v>
      </c>
      <c r="Q59" s="2">
        <f t="shared" si="25"/>
        <v>-0.14405665951311167</v>
      </c>
    </row>
    <row r="60" spans="1:37">
      <c r="A60" s="2" t="s">
        <v>20</v>
      </c>
      <c r="B60" s="2">
        <v>3.9325842696629212E-2</v>
      </c>
      <c r="C60" s="4">
        <f t="shared" si="18"/>
        <v>-0.12725344836324384</v>
      </c>
      <c r="D60" s="2">
        <v>1.3888888888888888E-2</v>
      </c>
      <c r="E60" s="2">
        <f t="shared" si="19"/>
        <v>-5.9398140541889653E-2</v>
      </c>
      <c r="F60" s="2">
        <v>0</v>
      </c>
      <c r="G60" s="2">
        <v>0</v>
      </c>
      <c r="H60" s="2">
        <v>0</v>
      </c>
      <c r="I60" s="2">
        <v>0</v>
      </c>
      <c r="J60" s="2">
        <v>5.4545454545454543E-2</v>
      </c>
      <c r="K60" s="2">
        <f t="shared" si="22"/>
        <v>-0.15865750344896515</v>
      </c>
      <c r="L60" s="2">
        <v>2.2935779816513763E-2</v>
      </c>
      <c r="M60" s="2">
        <f t="shared" si="23"/>
        <v>-8.6583879595297911E-2</v>
      </c>
      <c r="N60" s="2">
        <v>1.9607843137254902E-2</v>
      </c>
      <c r="O60" s="2">
        <f t="shared" si="24"/>
        <v>-7.7094620249496579E-2</v>
      </c>
      <c r="P60" s="2">
        <v>9.4339622641509441E-2</v>
      </c>
      <c r="Q60" s="2">
        <f t="shared" si="25"/>
        <v>-0.22272207557717186</v>
      </c>
    </row>
    <row r="61" spans="1:37">
      <c r="A61" s="2" t="s">
        <v>25</v>
      </c>
      <c r="B61" s="2">
        <v>0</v>
      </c>
      <c r="C61" s="4"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</row>
    <row r="62" spans="1:37">
      <c r="A62" s="2" t="s">
        <v>6</v>
      </c>
      <c r="B62" s="2">
        <v>1.1235955056179775E-2</v>
      </c>
      <c r="C62" s="4">
        <f t="shared" si="18"/>
        <v>-5.0434116513844267E-2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5.5045871559633031E-2</v>
      </c>
      <c r="M62" s="2">
        <f t="shared" si="23"/>
        <v>-0.15961037135785808</v>
      </c>
      <c r="N62" s="2">
        <v>5.8823529411764705E-2</v>
      </c>
      <c r="O62" s="2">
        <f t="shared" si="24"/>
        <v>-0.16665960847389508</v>
      </c>
      <c r="P62" s="2">
        <v>2.8301886792452831E-2</v>
      </c>
      <c r="Q62" s="2">
        <f t="shared" si="25"/>
        <v>-0.10089132468237616</v>
      </c>
    </row>
    <row r="63" spans="1:37">
      <c r="A63" s="2" t="s">
        <v>8</v>
      </c>
      <c r="B63" s="2">
        <v>7.3033707865168537E-2</v>
      </c>
      <c r="C63" s="4">
        <f t="shared" si="18"/>
        <v>-0.19111710397077036</v>
      </c>
      <c r="D63" s="2">
        <v>8.3333333333333329E-2</v>
      </c>
      <c r="E63" s="2">
        <f t="shared" si="19"/>
        <v>-0.20707555414900003</v>
      </c>
      <c r="F63" s="2">
        <v>0.13131313131313133</v>
      </c>
      <c r="G63" s="2">
        <f t="shared" si="20"/>
        <v>-0.26658804449242113</v>
      </c>
      <c r="H63" s="2">
        <v>7.6335877862595422E-2</v>
      </c>
      <c r="I63" s="2">
        <f t="shared" si="21"/>
        <v>-0.19638261299290885</v>
      </c>
      <c r="J63" s="2">
        <v>3.6363636363636362E-2</v>
      </c>
      <c r="K63" s="2">
        <f t="shared" si="22"/>
        <v>-0.12051585471536456</v>
      </c>
      <c r="L63" s="2">
        <v>7.3394495412844041E-2</v>
      </c>
      <c r="M63" s="2">
        <f t="shared" si="23"/>
        <v>-0.19169954793022442</v>
      </c>
      <c r="N63" s="2">
        <v>6.8627450980392163E-2</v>
      </c>
      <c r="O63" s="2">
        <f t="shared" si="24"/>
        <v>-0.18385724166277162</v>
      </c>
      <c r="P63" s="2">
        <v>3.7735849056603772E-2</v>
      </c>
      <c r="Q63" s="2">
        <f t="shared" si="25"/>
        <v>-0.12366583898083684</v>
      </c>
    </row>
    <row r="64" spans="1:37">
      <c r="A64" s="2" t="s">
        <v>9</v>
      </c>
      <c r="B64" s="2">
        <v>2.8089887640449437E-2</v>
      </c>
      <c r="C64" s="4">
        <f t="shared" si="18"/>
        <v>-0.10034678758028047</v>
      </c>
      <c r="D64" s="2">
        <v>0.27083333333333331</v>
      </c>
      <c r="E64" s="2">
        <f t="shared" si="19"/>
        <v>-0.35377648947505425</v>
      </c>
      <c r="F64" s="2">
        <v>0</v>
      </c>
      <c r="G64" s="2">
        <v>0</v>
      </c>
      <c r="H64" s="2">
        <v>7.6335877862595422E-2</v>
      </c>
      <c r="I64" s="2">
        <f t="shared" si="21"/>
        <v>-0.19638261299290885</v>
      </c>
      <c r="J64" s="2">
        <v>7.2727272727272724E-2</v>
      </c>
      <c r="K64" s="2">
        <f t="shared" si="22"/>
        <v>-0.19062100539000584</v>
      </c>
      <c r="L64" s="2">
        <v>1.3761467889908258E-2</v>
      </c>
      <c r="M64" s="2">
        <f t="shared" si="23"/>
        <v>-5.8980038175976773E-2</v>
      </c>
      <c r="N64" s="2">
        <v>0.11764705882352941</v>
      </c>
      <c r="O64" s="2">
        <f t="shared" si="24"/>
        <v>-0.25177248982309069</v>
      </c>
      <c r="P64" s="2">
        <v>4.716981132075472E-2</v>
      </c>
      <c r="Q64" s="2">
        <f t="shared" si="25"/>
        <v>-0.14405665951311167</v>
      </c>
    </row>
    <row r="65" spans="1:17">
      <c r="A65" s="2" t="s">
        <v>4</v>
      </c>
      <c r="B65" s="2">
        <v>2.247191011235955E-2</v>
      </c>
      <c r="C65" s="4">
        <f t="shared" si="18"/>
        <v>-8.5291891891509986E-2</v>
      </c>
      <c r="D65" s="2">
        <v>3.4722222222222224E-2</v>
      </c>
      <c r="E65" s="2">
        <f t="shared" si="19"/>
        <v>-0.11667970094242709</v>
      </c>
      <c r="F65" s="2">
        <v>5.0505050505050504E-2</v>
      </c>
      <c r="G65" s="2">
        <f t="shared" si="20"/>
        <v>-0.15079201705558029</v>
      </c>
      <c r="H65" s="2">
        <v>7.6335877862595417E-3</v>
      </c>
      <c r="I65" s="2">
        <f t="shared" si="21"/>
        <v>-3.7215246741993516E-2</v>
      </c>
      <c r="J65" s="2">
        <v>0</v>
      </c>
      <c r="K65" s="2">
        <v>0</v>
      </c>
      <c r="L65" s="2">
        <v>4.5871559633027525E-3</v>
      </c>
      <c r="M65" s="2">
        <f t="shared" si="23"/>
        <v>-2.4699518636647197E-2</v>
      </c>
      <c r="N65" s="2">
        <v>9.8039215686274508E-3</v>
      </c>
      <c r="O65" s="2">
        <f t="shared" si="24"/>
        <v>-4.534287071847324E-2</v>
      </c>
      <c r="P65" s="2">
        <v>9.433962264150943E-3</v>
      </c>
      <c r="Q65" s="2">
        <f t="shared" si="25"/>
        <v>-4.39947084350195E-2</v>
      </c>
    </row>
    <row r="66" spans="1:17">
      <c r="A66" s="2" t="s">
        <v>12</v>
      </c>
      <c r="B66" s="2">
        <v>1.6853932584269662E-2</v>
      </c>
      <c r="C66" s="4">
        <f t="shared" si="18"/>
        <v>-6.8817493173437799E-2</v>
      </c>
      <c r="D66" s="2">
        <v>6.9444444444444441E-3</v>
      </c>
      <c r="E66" s="2">
        <f t="shared" si="19"/>
        <v>-3.4512592358166672E-2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2.8301886792452831E-2</v>
      </c>
      <c r="Q66" s="2">
        <f t="shared" si="25"/>
        <v>-0.10089132468237616</v>
      </c>
    </row>
    <row r="67" spans="1:17">
      <c r="A67" s="2" t="s">
        <v>13</v>
      </c>
      <c r="B67" s="2">
        <v>1.1235955056179775E-2</v>
      </c>
      <c r="C67" s="4">
        <f t="shared" si="18"/>
        <v>-5.0434116513844267E-2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9.433962264150943E-3</v>
      </c>
      <c r="Q67" s="2">
        <f t="shared" si="25"/>
        <v>-4.39947084350195E-2</v>
      </c>
    </row>
    <row r="68" spans="1:17">
      <c r="A68" s="2" t="s">
        <v>58</v>
      </c>
      <c r="B68" s="2">
        <v>5.6179775280898875E-3</v>
      </c>
      <c r="C68" s="4">
        <f t="shared" si="18"/>
        <v>-2.911114354096677E-2</v>
      </c>
      <c r="D68" s="2">
        <v>4.1666666666666664E-2</v>
      </c>
      <c r="E68" s="2">
        <f t="shared" si="19"/>
        <v>-0.13241890959783106</v>
      </c>
      <c r="F68" s="2">
        <v>2.0202020202020204E-2</v>
      </c>
      <c r="G68" s="2">
        <f t="shared" si="20"/>
        <v>-7.8827730698477677E-2</v>
      </c>
      <c r="H68" s="2">
        <v>4.5801526717557252E-2</v>
      </c>
      <c r="I68" s="2">
        <f t="shared" si="21"/>
        <v>-0.14122616125067619</v>
      </c>
      <c r="J68" s="2">
        <v>2.4242424242424242E-2</v>
      </c>
      <c r="K68" s="2">
        <f t="shared" si="22"/>
        <v>-9.0173360309834902E-2</v>
      </c>
      <c r="L68" s="2">
        <v>0</v>
      </c>
      <c r="M68" s="2">
        <v>0</v>
      </c>
      <c r="N68" s="2">
        <v>9.8039215686274508E-3</v>
      </c>
      <c r="O68" s="2">
        <f t="shared" si="24"/>
        <v>-4.534287071847324E-2</v>
      </c>
      <c r="P68" s="2">
        <v>9.433962264150943E-3</v>
      </c>
      <c r="Q68" s="2">
        <f t="shared" si="25"/>
        <v>-4.39947084350195E-2</v>
      </c>
    </row>
    <row r="69" spans="1:17">
      <c r="A69" s="5" t="s">
        <v>59</v>
      </c>
      <c r="B69" s="2">
        <v>4.49438202247191E-2</v>
      </c>
      <c r="C69" s="4">
        <f t="shared" si="18"/>
        <v>-0.13943110151066287</v>
      </c>
      <c r="D69" s="2">
        <v>2.0833333333333332E-2</v>
      </c>
      <c r="E69" s="2">
        <f t="shared" si="19"/>
        <v>-8.0650021060581056E-2</v>
      </c>
      <c r="F69" s="2">
        <v>5.0505050505050504E-2</v>
      </c>
      <c r="G69" s="2">
        <f t="shared" si="20"/>
        <v>-0.15079201705558029</v>
      </c>
      <c r="H69" s="2">
        <v>1.5267175572519083E-2</v>
      </c>
      <c r="I69" s="2">
        <f t="shared" si="21"/>
        <v>-6.3848093780781781E-2</v>
      </c>
      <c r="J69" s="2">
        <v>6.0606060606060606E-3</v>
      </c>
      <c r="K69" s="2">
        <f t="shared" si="22"/>
        <v>-3.0945124084245941E-2</v>
      </c>
      <c r="L69" s="2">
        <v>2.7522935779816515E-2</v>
      </c>
      <c r="M69" s="2">
        <f t="shared" si="23"/>
        <v>-9.88826310154413E-2</v>
      </c>
      <c r="N69" s="2">
        <v>4.9019607843137254E-2</v>
      </c>
      <c r="O69" s="2">
        <f t="shared" si="24"/>
        <v>-0.14782033827696914</v>
      </c>
      <c r="P69" s="2">
        <v>1.8867924528301886E-2</v>
      </c>
      <c r="Q69" s="2">
        <f t="shared" si="25"/>
        <v>-7.4911168180228707E-2</v>
      </c>
    </row>
    <row r="70" spans="1:17">
      <c r="A70" s="2" t="s">
        <v>7</v>
      </c>
      <c r="B70" s="2">
        <v>0</v>
      </c>
      <c r="C70" s="4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1.3761467889908258E-2</v>
      </c>
      <c r="M70" s="2">
        <f t="shared" si="23"/>
        <v>-5.8980038175976773E-2</v>
      </c>
      <c r="N70" s="2">
        <v>0</v>
      </c>
      <c r="O70" s="2">
        <v>0</v>
      </c>
      <c r="P70" s="2">
        <v>0</v>
      </c>
      <c r="Q70" s="2">
        <v>0</v>
      </c>
    </row>
    <row r="71" spans="1:17">
      <c r="A71" s="2" t="s">
        <v>57</v>
      </c>
      <c r="B71" s="2">
        <v>1.1235955056179775E-2</v>
      </c>
      <c r="C71" s="4">
        <f t="shared" si="18"/>
        <v>-5.0434116513844267E-2</v>
      </c>
      <c r="D71" s="2">
        <v>6.9444444444444441E-3</v>
      </c>
      <c r="E71" s="2">
        <f t="shared" si="19"/>
        <v>-3.4512592358166672E-2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4.5871559633027525E-3</v>
      </c>
      <c r="M71" s="2">
        <f t="shared" si="23"/>
        <v>-2.4699518636647197E-2</v>
      </c>
      <c r="N71" s="2">
        <v>0</v>
      </c>
      <c r="O71" s="2">
        <v>0</v>
      </c>
      <c r="P71" s="2">
        <v>0</v>
      </c>
      <c r="Q71" s="2">
        <v>0</v>
      </c>
    </row>
    <row r="72" spans="1:17">
      <c r="A72" s="2" t="s">
        <v>83</v>
      </c>
      <c r="B72" s="2">
        <v>0</v>
      </c>
      <c r="C72" s="4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</row>
    <row r="73" spans="1:17">
      <c r="A73" s="2" t="s">
        <v>5</v>
      </c>
      <c r="B73" s="2">
        <v>1.6853932584269662E-2</v>
      </c>
      <c r="C73" s="4">
        <f t="shared" si="18"/>
        <v>-6.8817493173437799E-2</v>
      </c>
      <c r="D73" s="2">
        <v>2.0833333333333332E-2</v>
      </c>
      <c r="E73" s="2">
        <f t="shared" si="19"/>
        <v>-8.0650021060581056E-2</v>
      </c>
      <c r="F73" s="2">
        <v>2.0202020202020204E-2</v>
      </c>
      <c r="G73" s="2">
        <f t="shared" si="20"/>
        <v>-7.8827730698477677E-2</v>
      </c>
      <c r="H73" s="2">
        <v>1.5267175572519083E-2</v>
      </c>
      <c r="I73" s="2">
        <f t="shared" si="21"/>
        <v>-6.3848093780781781E-2</v>
      </c>
      <c r="J73" s="2">
        <v>6.0606060606060606E-3</v>
      </c>
      <c r="K73" s="2">
        <f t="shared" si="22"/>
        <v>-3.0945124084245941E-2</v>
      </c>
      <c r="L73" s="2">
        <v>1.3761467889908258E-2</v>
      </c>
      <c r="M73" s="2">
        <f t="shared" si="23"/>
        <v>-5.8980038175976773E-2</v>
      </c>
      <c r="N73" s="2">
        <v>1.9607843137254902E-2</v>
      </c>
      <c r="O73" s="2">
        <f t="shared" si="24"/>
        <v>-7.7094620249496579E-2</v>
      </c>
      <c r="P73" s="2">
        <v>1.8867924528301886E-2</v>
      </c>
      <c r="Q73" s="2">
        <f t="shared" si="25"/>
        <v>-7.4911168180228707E-2</v>
      </c>
    </row>
    <row r="74" spans="1:17">
      <c r="A74" s="2" t="s">
        <v>53</v>
      </c>
      <c r="B74" s="2">
        <v>2.247191011235955E-2</v>
      </c>
      <c r="C74" s="4">
        <f t="shared" si="18"/>
        <v>-8.5291891891509986E-2</v>
      </c>
      <c r="D74" s="2">
        <v>2.0833333333333332E-2</v>
      </c>
      <c r="E74" s="2">
        <f t="shared" si="19"/>
        <v>-8.0650021060581056E-2</v>
      </c>
      <c r="F74" s="2">
        <v>6.0606060606060608E-2</v>
      </c>
      <c r="G74" s="2">
        <f t="shared" si="20"/>
        <v>-0.16990062914585061</v>
      </c>
      <c r="H74" s="2">
        <v>1.5267175572519083E-2</v>
      </c>
      <c r="I74" s="2">
        <f t="shared" si="21"/>
        <v>-6.3848093780781781E-2</v>
      </c>
      <c r="J74" s="2">
        <v>1.2121212121212121E-2</v>
      </c>
      <c r="K74" s="2">
        <f t="shared" si="22"/>
        <v>-5.3488464161704663E-2</v>
      </c>
      <c r="L74" s="2">
        <v>4.5871559633027525E-3</v>
      </c>
      <c r="M74" s="2">
        <f t="shared" si="23"/>
        <v>-2.4699518636647197E-2</v>
      </c>
      <c r="N74" s="2">
        <v>6.8627450980392163E-2</v>
      </c>
      <c r="O74" s="2">
        <f t="shared" si="24"/>
        <v>-0.18385724166277162</v>
      </c>
      <c r="P74" s="2">
        <v>9.433962264150943E-3</v>
      </c>
      <c r="Q74" s="2">
        <f t="shared" si="25"/>
        <v>-4.39947084350195E-2</v>
      </c>
    </row>
    <row r="75" spans="1:17">
      <c r="A75" s="2" t="s">
        <v>64</v>
      </c>
      <c r="B75" s="2">
        <v>5.6179775280898875E-3</v>
      </c>
      <c r="C75" s="4">
        <f t="shared" si="18"/>
        <v>-2.911114354096677E-2</v>
      </c>
      <c r="D75" s="2">
        <v>1.3888888888888888E-2</v>
      </c>
      <c r="E75" s="2">
        <f t="shared" si="19"/>
        <v>-5.9398140541889653E-2</v>
      </c>
      <c r="F75" s="2">
        <v>0</v>
      </c>
      <c r="G75" s="2">
        <v>0</v>
      </c>
      <c r="H75" s="2">
        <v>0</v>
      </c>
      <c r="I75" s="2">
        <v>0</v>
      </c>
      <c r="J75" s="2">
        <v>6.0606060606060606E-3</v>
      </c>
      <c r="K75" s="2">
        <f t="shared" si="22"/>
        <v>-3.0945124084245941E-2</v>
      </c>
      <c r="L75" s="2">
        <v>4.5871559633027525E-3</v>
      </c>
      <c r="M75" s="2">
        <f t="shared" si="23"/>
        <v>-2.4699518636647197E-2</v>
      </c>
      <c r="N75" s="2">
        <v>9.8039215686274508E-3</v>
      </c>
      <c r="O75" s="2">
        <f t="shared" si="24"/>
        <v>-4.534287071847324E-2</v>
      </c>
      <c r="P75" s="2">
        <v>1.8867924528301886E-2</v>
      </c>
      <c r="Q75" s="2">
        <f t="shared" si="25"/>
        <v>-7.4911168180228707E-2</v>
      </c>
    </row>
    <row r="76" spans="1:17">
      <c r="A76" s="2" t="s">
        <v>11</v>
      </c>
      <c r="B76" s="2">
        <v>5.6179775280898875E-3</v>
      </c>
      <c r="C76" s="4">
        <f t="shared" si="18"/>
        <v>-2.911114354096677E-2</v>
      </c>
      <c r="D76" s="2">
        <v>0</v>
      </c>
      <c r="E76" s="2">
        <v>0</v>
      </c>
      <c r="F76" s="2">
        <v>0.13131313131313133</v>
      </c>
      <c r="G76" s="2">
        <f t="shared" si="20"/>
        <v>-0.26658804449242113</v>
      </c>
      <c r="H76" s="2">
        <v>3.0534351145038167E-2</v>
      </c>
      <c r="I76" s="2">
        <f t="shared" si="21"/>
        <v>-0.10653138815515299</v>
      </c>
      <c r="J76" s="2">
        <v>1.2121212121212121E-2</v>
      </c>
      <c r="K76" s="2">
        <f t="shared" si="22"/>
        <v>-5.3488464161704663E-2</v>
      </c>
      <c r="L76" s="2">
        <v>9.1743119266055051E-3</v>
      </c>
      <c r="M76" s="2">
        <f t="shared" si="23"/>
        <v>-4.3039888827790307E-2</v>
      </c>
      <c r="N76" s="2">
        <v>9.8039215686274508E-3</v>
      </c>
      <c r="O76" s="2">
        <f t="shared" si="24"/>
        <v>-4.534287071847324E-2</v>
      </c>
      <c r="P76" s="2">
        <v>1.8867924528301886E-2</v>
      </c>
      <c r="Q76" s="2">
        <f t="shared" si="25"/>
        <v>-7.4911168180228707E-2</v>
      </c>
    </row>
    <row r="77" spans="1:17">
      <c r="A77" s="2" t="s">
        <v>55</v>
      </c>
      <c r="B77" s="2">
        <v>5.0561797752808987E-2</v>
      </c>
      <c r="C77" s="4">
        <f t="shared" si="18"/>
        <v>-0.1509046671719258</v>
      </c>
      <c r="D77" s="2">
        <v>5.5555555555555552E-2</v>
      </c>
      <c r="E77" s="2">
        <f t="shared" si="19"/>
        <v>-0.16057620877200915</v>
      </c>
      <c r="F77" s="2">
        <v>8.0808080808080815E-2</v>
      </c>
      <c r="G77" s="2">
        <f t="shared" si="20"/>
        <v>-0.20328713603674781</v>
      </c>
      <c r="H77" s="2">
        <v>1.5267175572519083E-2</v>
      </c>
      <c r="I77" s="2">
        <f t="shared" si="21"/>
        <v>-6.3848093780781781E-2</v>
      </c>
      <c r="J77" s="2">
        <v>4.8484848484848485E-2</v>
      </c>
      <c r="K77" s="2">
        <f t="shared" si="22"/>
        <v>-0.14673958459252096</v>
      </c>
      <c r="L77" s="2">
        <v>8.2568807339449546E-2</v>
      </c>
      <c r="M77" s="2">
        <f t="shared" si="23"/>
        <v>-0.20593678664253504</v>
      </c>
      <c r="N77" s="2">
        <v>0</v>
      </c>
      <c r="O77" s="2">
        <v>0</v>
      </c>
      <c r="P77" s="2">
        <v>0</v>
      </c>
      <c r="Q77" s="2">
        <v>0</v>
      </c>
    </row>
    <row r="78" spans="1:17">
      <c r="A78" s="2" t="s">
        <v>61</v>
      </c>
      <c r="B78" s="2">
        <v>5.6179775280898875E-3</v>
      </c>
      <c r="C78" s="4">
        <f t="shared" si="18"/>
        <v>-2.911114354096677E-2</v>
      </c>
      <c r="D78" s="2">
        <v>0</v>
      </c>
      <c r="E78" s="2">
        <v>0</v>
      </c>
      <c r="F78" s="2">
        <v>1.0101010101010102E-2</v>
      </c>
      <c r="G78" s="2">
        <f t="shared" si="20"/>
        <v>-4.6415352021561516E-2</v>
      </c>
      <c r="H78" s="2">
        <v>0</v>
      </c>
      <c r="I78" s="2">
        <v>0</v>
      </c>
      <c r="J78" s="2">
        <v>0</v>
      </c>
      <c r="K78" s="2">
        <v>0</v>
      </c>
      <c r="L78" s="2">
        <v>0.14678899082568808</v>
      </c>
      <c r="M78" s="2">
        <f t="shared" si="23"/>
        <v>-0.28165272073238345</v>
      </c>
      <c r="N78" s="2">
        <v>5.8823529411764705E-2</v>
      </c>
      <c r="O78" s="2">
        <f t="shared" si="24"/>
        <v>-0.16665960847389508</v>
      </c>
      <c r="P78" s="2">
        <v>5.6603773584905662E-2</v>
      </c>
      <c r="Q78" s="2">
        <f t="shared" si="25"/>
        <v>-0.16254790329532143</v>
      </c>
    </row>
    <row r="79" spans="1:17">
      <c r="A79" s="2" t="s">
        <v>10</v>
      </c>
      <c r="B79" s="2">
        <v>0</v>
      </c>
      <c r="C79" s="4">
        <v>0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6.8807339449541288E-2</v>
      </c>
      <c r="M79" s="2">
        <f t="shared" si="23"/>
        <v>-0.18415905011606964</v>
      </c>
      <c r="N79" s="2">
        <v>9.8039215686274508E-3</v>
      </c>
      <c r="O79" s="2">
        <f t="shared" si="24"/>
        <v>-4.534287071847324E-2</v>
      </c>
      <c r="P79" s="2">
        <v>3.7735849056603772E-2</v>
      </c>
      <c r="Q79" s="2">
        <f t="shared" si="25"/>
        <v>-0.12366583898083684</v>
      </c>
    </row>
    <row r="80" spans="1:17">
      <c r="A80" s="2" t="s">
        <v>21</v>
      </c>
      <c r="B80" s="2">
        <v>0</v>
      </c>
      <c r="C80" s="4">
        <v>0</v>
      </c>
      <c r="D80" s="2">
        <v>6.9444444444444441E-3</v>
      </c>
      <c r="E80" s="2">
        <f t="shared" si="19"/>
        <v>-3.4512592358166672E-2</v>
      </c>
      <c r="F80" s="2">
        <v>1.0101010101010102E-2</v>
      </c>
      <c r="G80" s="2">
        <f t="shared" si="20"/>
        <v>-4.6415352021561516E-2</v>
      </c>
      <c r="H80" s="2">
        <v>3.0534351145038167E-2</v>
      </c>
      <c r="I80" s="2">
        <f t="shared" si="21"/>
        <v>-0.10653138815515299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9.433962264150943E-3</v>
      </c>
      <c r="Q80" s="2">
        <f t="shared" si="25"/>
        <v>-4.39947084350195E-2</v>
      </c>
    </row>
    <row r="81" spans="1:17">
      <c r="A81" s="2" t="s">
        <v>14</v>
      </c>
      <c r="B81" s="2">
        <v>5.6179775280898875E-3</v>
      </c>
      <c r="C81" s="4">
        <f t="shared" si="18"/>
        <v>-2.911114354096677E-2</v>
      </c>
      <c r="D81" s="2">
        <v>0</v>
      </c>
      <c r="E81" s="2">
        <v>0</v>
      </c>
      <c r="F81" s="2">
        <v>1.0101010101010102E-2</v>
      </c>
      <c r="G81" s="2">
        <f t="shared" si="20"/>
        <v>-4.6415352021561516E-2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9.8039215686274508E-3</v>
      </c>
      <c r="O81" s="2">
        <f t="shared" si="24"/>
        <v>-4.534287071847324E-2</v>
      </c>
      <c r="P81" s="2">
        <v>9.433962264150943E-3</v>
      </c>
      <c r="Q81" s="2">
        <f t="shared" si="25"/>
        <v>-4.39947084350195E-2</v>
      </c>
    </row>
    <row r="82" spans="1:17">
      <c r="A82" s="2" t="s">
        <v>16</v>
      </c>
      <c r="B82" s="2">
        <v>5.6179775280898875E-3</v>
      </c>
      <c r="C82" s="4">
        <f t="shared" si="18"/>
        <v>-2.911114354096677E-2</v>
      </c>
      <c r="D82" s="2">
        <v>0</v>
      </c>
      <c r="E82" s="2">
        <v>0</v>
      </c>
      <c r="F82" s="2">
        <v>0</v>
      </c>
      <c r="G82" s="2">
        <v>0</v>
      </c>
      <c r="H82" s="2">
        <v>3.0534351145038167E-2</v>
      </c>
      <c r="I82" s="2">
        <f t="shared" si="21"/>
        <v>-0.10653138815515299</v>
      </c>
      <c r="J82" s="2">
        <v>0</v>
      </c>
      <c r="K82" s="2">
        <v>0</v>
      </c>
      <c r="L82" s="2">
        <v>4.5871559633027525E-3</v>
      </c>
      <c r="M82" s="2">
        <f t="shared" si="23"/>
        <v>-2.4699518636647197E-2</v>
      </c>
      <c r="N82" s="2">
        <v>9.8039215686274508E-3</v>
      </c>
      <c r="O82" s="2">
        <f t="shared" si="24"/>
        <v>-4.534287071847324E-2</v>
      </c>
      <c r="P82" s="2">
        <v>1.8867924528301886E-2</v>
      </c>
      <c r="Q82" s="2">
        <f t="shared" si="25"/>
        <v>-7.4911168180228707E-2</v>
      </c>
    </row>
    <row r="83" spans="1:17">
      <c r="A83" s="2" t="s">
        <v>15</v>
      </c>
      <c r="B83" s="2">
        <v>0</v>
      </c>
      <c r="C83" s="4">
        <v>0</v>
      </c>
      <c r="D83" s="2">
        <v>0</v>
      </c>
      <c r="E83" s="2">
        <v>0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</row>
    <row r="84" spans="1:17">
      <c r="A84" s="2" t="s">
        <v>22</v>
      </c>
      <c r="B84" s="2">
        <v>0</v>
      </c>
      <c r="C84" s="4">
        <v>0</v>
      </c>
      <c r="D84" s="2">
        <v>0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</row>
    <row r="85" spans="1:17">
      <c r="A85" s="2" t="s">
        <v>23</v>
      </c>
      <c r="B85" s="2">
        <v>0</v>
      </c>
      <c r="C85" s="4">
        <v>0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</row>
    <row r="86" spans="1:17">
      <c r="A86" s="2" t="s">
        <v>24</v>
      </c>
      <c r="B86" s="2">
        <v>0</v>
      </c>
      <c r="C86" s="4">
        <v>0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</row>
    <row r="87" spans="1:17">
      <c r="A87" s="2" t="s">
        <v>67</v>
      </c>
      <c r="B87" s="2">
        <v>0</v>
      </c>
      <c r="C87" s="4">
        <v>0</v>
      </c>
      <c r="D87" s="2">
        <v>2.7777777777777776E-2</v>
      </c>
      <c r="E87" s="2">
        <f t="shared" si="19"/>
        <v>-9.9542192734891941E-2</v>
      </c>
      <c r="F87" s="2">
        <v>0</v>
      </c>
      <c r="G87" s="2">
        <v>0</v>
      </c>
      <c r="H87" s="2">
        <v>1.5267175572519083E-2</v>
      </c>
      <c r="I87" s="2">
        <f t="shared" si="21"/>
        <v>-6.3848093780781781E-2</v>
      </c>
      <c r="J87" s="2">
        <v>6.0606060606060606E-3</v>
      </c>
      <c r="K87" s="2">
        <f t="shared" si="22"/>
        <v>-3.0945124084245941E-2</v>
      </c>
      <c r="L87" s="2">
        <v>1.834862385321101E-2</v>
      </c>
      <c r="M87" s="2">
        <f t="shared" si="23"/>
        <v>-7.3361480764572454E-2</v>
      </c>
      <c r="N87" s="2">
        <v>2.9411764705882353E-2</v>
      </c>
      <c r="O87" s="2">
        <f t="shared" si="24"/>
        <v>-0.1037164860181224</v>
      </c>
      <c r="P87" s="2">
        <v>1.8867924528301886E-2</v>
      </c>
      <c r="Q87" s="2">
        <f t="shared" si="25"/>
        <v>-7.4911168180228707E-2</v>
      </c>
    </row>
    <row r="88" spans="1:17">
      <c r="A88" s="2" t="s">
        <v>19</v>
      </c>
      <c r="B88" s="2">
        <v>5.6179775280898875E-3</v>
      </c>
      <c r="C88" s="4">
        <f t="shared" si="18"/>
        <v>-2.911114354096677E-2</v>
      </c>
      <c r="D88" s="2">
        <v>0</v>
      </c>
      <c r="E88" s="2">
        <v>0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4.1284403669724773E-2</v>
      </c>
      <c r="M88" s="2">
        <f t="shared" si="23"/>
        <v>-0.13158456132603591</v>
      </c>
      <c r="N88" s="2">
        <v>1.9607843137254902E-2</v>
      </c>
      <c r="O88" s="2">
        <f t="shared" si="24"/>
        <v>-7.7094620249496579E-2</v>
      </c>
      <c r="P88" s="2">
        <v>3.7735849056603772E-2</v>
      </c>
      <c r="Q88" s="2">
        <f t="shared" si="25"/>
        <v>-0.12366583898083684</v>
      </c>
    </row>
    <row r="89" spans="1:17">
      <c r="A89" s="2" t="s">
        <v>66</v>
      </c>
      <c r="B89" s="2">
        <v>5.6179775280898875E-3</v>
      </c>
      <c r="C89" s="4">
        <f t="shared" si="18"/>
        <v>-2.911114354096677E-2</v>
      </c>
      <c r="D89" s="2">
        <v>6.9444444444444397E-3</v>
      </c>
      <c r="E89" s="2">
        <f t="shared" si="19"/>
        <v>-3.4512592358166658E-2</v>
      </c>
      <c r="F89" s="2">
        <v>2.0202020202020204E-2</v>
      </c>
      <c r="G89" s="2">
        <f t="shared" si="20"/>
        <v>-7.8827730698477677E-2</v>
      </c>
      <c r="H89" s="2">
        <v>3.0534351145038167E-2</v>
      </c>
      <c r="I89" s="2">
        <f t="shared" si="21"/>
        <v>-0.10653138815515299</v>
      </c>
      <c r="J89" s="2">
        <v>1.2121212121212121E-2</v>
      </c>
      <c r="K89" s="2">
        <f t="shared" si="22"/>
        <v>-5.3488464161704663E-2</v>
      </c>
      <c r="L89" s="2">
        <v>0</v>
      </c>
      <c r="M89" s="2">
        <v>0</v>
      </c>
      <c r="N89" s="2">
        <v>0</v>
      </c>
      <c r="O89" s="2">
        <v>0</v>
      </c>
      <c r="P89" s="2">
        <v>9.433962264150943E-3</v>
      </c>
      <c r="Q89" s="2">
        <f t="shared" si="25"/>
        <v>-4.39947084350195E-2</v>
      </c>
    </row>
    <row r="90" spans="1:17">
      <c r="A90" s="2" t="s">
        <v>68</v>
      </c>
      <c r="B90" s="2">
        <v>0</v>
      </c>
      <c r="C90" s="4">
        <v>0</v>
      </c>
      <c r="D90" s="2">
        <v>6.9444444444444441E-3</v>
      </c>
      <c r="E90" s="2">
        <f t="shared" si="19"/>
        <v>-3.4512592358166672E-2</v>
      </c>
      <c r="F90" s="2">
        <v>9.0909090909090912E-2</v>
      </c>
      <c r="G90" s="2">
        <f t="shared" si="20"/>
        <v>-0.21799047934530644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</row>
    <row r="91" spans="1:17">
      <c r="A91" s="2" t="s">
        <v>62</v>
      </c>
      <c r="B91" s="2">
        <v>1.1235955056179775E-2</v>
      </c>
      <c r="C91" s="4">
        <f t="shared" si="18"/>
        <v>-5.0434116513844267E-2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9.1743119266055051E-3</v>
      </c>
      <c r="M91" s="2">
        <f t="shared" si="23"/>
        <v>-4.3039888827790307E-2</v>
      </c>
      <c r="N91" s="2">
        <v>0</v>
      </c>
      <c r="O91" s="2">
        <v>0</v>
      </c>
      <c r="P91" s="2">
        <v>0</v>
      </c>
      <c r="Q91" s="2">
        <v>0</v>
      </c>
    </row>
    <row r="92" spans="1:17">
      <c r="A92" s="2" t="s">
        <v>69</v>
      </c>
      <c r="B92" s="2">
        <v>0</v>
      </c>
      <c r="C92" s="4">
        <v>0</v>
      </c>
      <c r="D92" s="2">
        <v>0</v>
      </c>
      <c r="E92" s="2">
        <v>0</v>
      </c>
      <c r="F92" s="2">
        <v>1.0101010101010102E-2</v>
      </c>
      <c r="G92" s="2">
        <f t="shared" si="20"/>
        <v>-4.6415352021561516E-2</v>
      </c>
      <c r="H92" s="2">
        <v>0</v>
      </c>
      <c r="I92" s="2">
        <v>0</v>
      </c>
      <c r="J92" s="2">
        <v>0</v>
      </c>
      <c r="K92" s="2">
        <v>0</v>
      </c>
      <c r="L92" s="2">
        <v>4.5871559633027525E-3</v>
      </c>
      <c r="M92" s="2">
        <f t="shared" si="23"/>
        <v>-2.4699518636647197E-2</v>
      </c>
      <c r="N92" s="2">
        <v>1.9607843137254902E-2</v>
      </c>
      <c r="O92" s="2">
        <f t="shared" si="24"/>
        <v>-7.7094620249496579E-2</v>
      </c>
      <c r="P92" s="2">
        <v>9.433962264150943E-3</v>
      </c>
      <c r="Q92" s="2">
        <f t="shared" si="25"/>
        <v>-4.39947084350195E-2</v>
      </c>
    </row>
    <row r="93" spans="1:17">
      <c r="A93" s="2" t="s">
        <v>71</v>
      </c>
      <c r="B93" s="2">
        <v>0</v>
      </c>
      <c r="C93" s="4">
        <v>0</v>
      </c>
      <c r="D93" s="2">
        <v>0</v>
      </c>
      <c r="E93" s="2">
        <v>0</v>
      </c>
      <c r="F93" s="2">
        <v>1.0101010101010102E-2</v>
      </c>
      <c r="G93" s="2">
        <f t="shared" si="20"/>
        <v>-4.6415352021561516E-2</v>
      </c>
      <c r="H93" s="2">
        <v>0</v>
      </c>
      <c r="I93" s="2">
        <v>0</v>
      </c>
      <c r="J93" s="2">
        <v>0</v>
      </c>
      <c r="K93" s="2">
        <v>0</v>
      </c>
      <c r="L93" s="2">
        <v>5.0458715596330278E-2</v>
      </c>
      <c r="M93" s="2">
        <f t="shared" si="23"/>
        <v>-0.1506999894032014</v>
      </c>
      <c r="N93" s="2">
        <v>0</v>
      </c>
      <c r="O93" s="2">
        <v>0</v>
      </c>
      <c r="P93" s="2">
        <v>9.433962264150943E-3</v>
      </c>
      <c r="Q93" s="2">
        <f t="shared" si="25"/>
        <v>-4.39947084350195E-2</v>
      </c>
    </row>
    <row r="94" spans="1:17">
      <c r="A94" s="2" t="s">
        <v>60</v>
      </c>
      <c r="B94" s="2">
        <v>1.6853932584269662E-2</v>
      </c>
      <c r="C94" s="4">
        <f t="shared" si="18"/>
        <v>-6.8817493173437799E-2</v>
      </c>
      <c r="D94" s="2">
        <v>6.9444444444444441E-3</v>
      </c>
      <c r="E94" s="2">
        <f t="shared" si="19"/>
        <v>-3.4512592358166672E-2</v>
      </c>
      <c r="F94" s="2">
        <v>1.0101010101010102E-2</v>
      </c>
      <c r="G94" s="2">
        <f t="shared" si="20"/>
        <v>-4.6415352021561516E-2</v>
      </c>
      <c r="H94" s="2">
        <v>0</v>
      </c>
      <c r="I94" s="2">
        <v>0</v>
      </c>
      <c r="J94" s="2">
        <v>0</v>
      </c>
      <c r="K94" s="2">
        <v>0</v>
      </c>
      <c r="L94" s="2">
        <v>4.5871559633027525E-3</v>
      </c>
      <c r="M94" s="2">
        <f t="shared" si="23"/>
        <v>-2.4699518636647197E-2</v>
      </c>
      <c r="N94" s="2">
        <v>0</v>
      </c>
      <c r="O94" s="2">
        <v>0</v>
      </c>
      <c r="P94" s="2">
        <v>9.433962264150943E-3</v>
      </c>
      <c r="Q94" s="2">
        <f t="shared" si="25"/>
        <v>-4.39947084350195E-2</v>
      </c>
    </row>
    <row r="95" spans="1:17">
      <c r="A95" s="2" t="s">
        <v>75</v>
      </c>
      <c r="B95" s="2">
        <v>0</v>
      </c>
      <c r="C95" s="4">
        <v>0</v>
      </c>
      <c r="D95" s="2">
        <v>0</v>
      </c>
      <c r="E95" s="2">
        <v>0</v>
      </c>
      <c r="F95" s="2">
        <v>0</v>
      </c>
      <c r="G95" s="2">
        <v>0</v>
      </c>
      <c r="H95" s="2">
        <v>0</v>
      </c>
      <c r="I95" s="2">
        <v>0</v>
      </c>
      <c r="J95" s="2">
        <v>6.0606060606060606E-3</v>
      </c>
      <c r="K95" s="2">
        <f t="shared" si="22"/>
        <v>-3.0945124084245941E-2</v>
      </c>
      <c r="L95" s="2">
        <v>9.1743119266055051E-3</v>
      </c>
      <c r="M95" s="2">
        <f t="shared" si="23"/>
        <v>-4.3039888827790307E-2</v>
      </c>
      <c r="N95" s="2">
        <v>0</v>
      </c>
      <c r="O95" s="2">
        <v>0</v>
      </c>
      <c r="P95" s="2">
        <v>9.433962264150943E-3</v>
      </c>
      <c r="Q95" s="2">
        <f t="shared" si="25"/>
        <v>-4.39947084350195E-2</v>
      </c>
    </row>
    <row r="96" spans="1:17">
      <c r="A96" s="2" t="s">
        <v>77</v>
      </c>
      <c r="B96" s="2">
        <v>0</v>
      </c>
      <c r="C96" s="4">
        <v>0</v>
      </c>
      <c r="D96" s="2">
        <v>0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">
        <v>1.9607843137254902E-2</v>
      </c>
      <c r="O96" s="2">
        <f t="shared" si="24"/>
        <v>-7.7094620249496579E-2</v>
      </c>
      <c r="P96" s="2">
        <v>9.433962264150943E-3</v>
      </c>
      <c r="Q96" s="2">
        <f t="shared" si="25"/>
        <v>-4.39947084350195E-2</v>
      </c>
    </row>
    <row r="97" spans="1:17">
      <c r="A97" s="2" t="s">
        <v>63</v>
      </c>
      <c r="B97" s="2">
        <v>2.247191011235955E-2</v>
      </c>
      <c r="C97" s="4">
        <f t="shared" si="18"/>
        <v>-8.5291891891509986E-2</v>
      </c>
      <c r="D97" s="2">
        <v>0</v>
      </c>
      <c r="E97" s="2">
        <v>0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4.5871559633027525E-3</v>
      </c>
      <c r="M97" s="2">
        <f t="shared" si="23"/>
        <v>-2.4699518636647197E-2</v>
      </c>
      <c r="N97" s="2">
        <v>0</v>
      </c>
      <c r="O97" s="2">
        <v>0</v>
      </c>
      <c r="P97" s="2">
        <v>0</v>
      </c>
      <c r="Q97" s="2">
        <v>0</v>
      </c>
    </row>
    <row r="98" spans="1:17">
      <c r="A98" s="2" t="s">
        <v>72</v>
      </c>
      <c r="B98" s="2">
        <v>0</v>
      </c>
      <c r="C98" s="4">
        <v>0</v>
      </c>
      <c r="D98" s="2">
        <v>0</v>
      </c>
      <c r="E98" s="2">
        <v>0</v>
      </c>
      <c r="F98" s="2">
        <v>0</v>
      </c>
      <c r="G98" s="2">
        <v>0</v>
      </c>
      <c r="H98" s="2">
        <v>0</v>
      </c>
      <c r="I98" s="2">
        <v>0</v>
      </c>
      <c r="J98" s="2">
        <v>1.8181818181818181E-2</v>
      </c>
      <c r="K98" s="2">
        <f t="shared" si="22"/>
        <v>-7.2860603367863111E-2</v>
      </c>
      <c r="L98" s="2">
        <v>1.3761467889908258E-2</v>
      </c>
      <c r="M98" s="2">
        <f t="shared" si="23"/>
        <v>-5.8980038175976773E-2</v>
      </c>
      <c r="N98" s="2">
        <v>0</v>
      </c>
      <c r="O98" s="2">
        <v>0</v>
      </c>
      <c r="P98" s="2">
        <v>0</v>
      </c>
      <c r="Q98" s="2">
        <v>0</v>
      </c>
    </row>
    <row r="99" spans="1:17">
      <c r="A99" s="2" t="s">
        <v>70</v>
      </c>
      <c r="B99" s="2">
        <v>0</v>
      </c>
      <c r="C99" s="4">
        <v>0</v>
      </c>
      <c r="D99" s="2">
        <v>0</v>
      </c>
      <c r="E99" s="2">
        <v>0</v>
      </c>
      <c r="F99" s="2">
        <v>2.0202020202020204E-2</v>
      </c>
      <c r="G99" s="2">
        <f t="shared" si="20"/>
        <v>-7.8827730698477677E-2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0</v>
      </c>
    </row>
    <row r="100" spans="1:17">
      <c r="A100" s="2" t="s">
        <v>73</v>
      </c>
      <c r="B100" s="2">
        <v>0</v>
      </c>
      <c r="C100" s="4">
        <v>0</v>
      </c>
      <c r="D100" s="2">
        <v>0</v>
      </c>
      <c r="E100" s="2">
        <v>0</v>
      </c>
      <c r="F100" s="2">
        <v>0</v>
      </c>
      <c r="G100" s="2">
        <v>0</v>
      </c>
      <c r="H100" s="2">
        <v>0</v>
      </c>
      <c r="I100" s="2">
        <v>0</v>
      </c>
      <c r="J100" s="2">
        <v>1.2121212121212121E-2</v>
      </c>
      <c r="K100" s="2">
        <f t="shared" si="22"/>
        <v>-5.3488464161704663E-2</v>
      </c>
      <c r="L100" s="2">
        <v>0</v>
      </c>
      <c r="M100" s="2">
        <v>0</v>
      </c>
      <c r="N100" s="2">
        <v>0</v>
      </c>
      <c r="O100" s="2">
        <v>0</v>
      </c>
      <c r="P100" s="2">
        <v>0</v>
      </c>
      <c r="Q100" s="2">
        <v>0</v>
      </c>
    </row>
    <row r="101" spans="1:17">
      <c r="A101" s="2" t="s">
        <v>65</v>
      </c>
      <c r="B101" s="2">
        <v>5.6179775280898875E-3</v>
      </c>
      <c r="C101" s="4">
        <f t="shared" si="18"/>
        <v>-2.911114354096677E-2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9.1743119266055051E-3</v>
      </c>
      <c r="M101" s="2">
        <f t="shared" si="23"/>
        <v>-4.3039888827790307E-2</v>
      </c>
      <c r="N101" s="2">
        <v>0</v>
      </c>
      <c r="O101" s="2">
        <v>0</v>
      </c>
      <c r="P101" s="2">
        <v>0</v>
      </c>
      <c r="Q101" s="2">
        <v>0</v>
      </c>
    </row>
    <row r="102" spans="1:17">
      <c r="A102" s="2" t="s">
        <v>74</v>
      </c>
      <c r="B102" s="2">
        <v>0</v>
      </c>
      <c r="C102" s="4">
        <v>0</v>
      </c>
      <c r="D102" s="2">
        <v>0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1.2121212121212121E-2</v>
      </c>
      <c r="K102" s="2">
        <f t="shared" si="22"/>
        <v>-5.3488464161704663E-2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</row>
    <row r="103" spans="1:17">
      <c r="A103" s="2" t="s">
        <v>76</v>
      </c>
      <c r="B103" s="2">
        <v>0</v>
      </c>
      <c r="C103" s="4">
        <v>0</v>
      </c>
      <c r="D103" s="2">
        <v>0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9.1743119266055051E-3</v>
      </c>
      <c r="M103" s="2">
        <f t="shared" si="23"/>
        <v>-4.3039888827790307E-2</v>
      </c>
      <c r="N103" s="2">
        <v>0</v>
      </c>
      <c r="O103" s="2">
        <v>0</v>
      </c>
      <c r="P103" s="2">
        <v>0</v>
      </c>
      <c r="Q103" s="2">
        <v>0</v>
      </c>
    </row>
    <row r="104" spans="1:17">
      <c r="A104" s="2" t="s">
        <v>82</v>
      </c>
      <c r="B104" s="2">
        <v>0</v>
      </c>
      <c r="C104" s="4">
        <v>0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</row>
    <row r="105" spans="1:17">
      <c r="A105" s="2" t="s">
        <v>80</v>
      </c>
      <c r="B105" s="2">
        <v>0</v>
      </c>
      <c r="C105" s="4">
        <v>0</v>
      </c>
      <c r="D105" s="2">
        <v>0</v>
      </c>
      <c r="E105" s="2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</row>
    <row r="106" spans="1:17">
      <c r="A106" s="2" t="s">
        <v>18</v>
      </c>
      <c r="B106" s="2">
        <v>0</v>
      </c>
      <c r="C106" s="4">
        <v>0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</row>
    <row r="107" spans="1:17">
      <c r="A107" s="2" t="s">
        <v>26</v>
      </c>
      <c r="B107" s="2">
        <v>0</v>
      </c>
      <c r="C107" s="4">
        <v>0</v>
      </c>
      <c r="D107" s="2">
        <v>0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">
        <v>0</v>
      </c>
      <c r="O107" s="2">
        <v>0</v>
      </c>
      <c r="P107" s="2">
        <v>0</v>
      </c>
      <c r="Q107" s="2">
        <v>0</v>
      </c>
    </row>
    <row r="108" spans="1:17">
      <c r="C108" s="4">
        <f>-SUM(C57:C107)</f>
        <v>2.4791383071120419</v>
      </c>
      <c r="E108" s="2">
        <f>-SUM(E57:E107)</f>
        <v>2.359764628442842</v>
      </c>
      <c r="G108" s="2">
        <f>-SUM(G57:G107)</f>
        <v>2.6149029569666129</v>
      </c>
      <c r="I108" s="2">
        <f>-SUM(I57:I107)</f>
        <v>1.8645144064745773</v>
      </c>
      <c r="K108" s="2">
        <f>-SUM(K57:K107)</f>
        <v>2.1137252904353407</v>
      </c>
      <c r="M108" s="2">
        <f>-SUM(M57:M107)</f>
        <v>2.8409896719811232</v>
      </c>
      <c r="O108" s="2">
        <f>-SUM(O57:O107)</f>
        <v>2.6499775492489044</v>
      </c>
      <c r="Q108" s="2">
        <f>-SUM(Q57:Q107)</f>
        <v>2.7979359213133632</v>
      </c>
    </row>
    <row r="112" spans="1:17">
      <c r="A112" s="1" t="s">
        <v>94</v>
      </c>
    </row>
    <row r="113" spans="1:17">
      <c r="B113" s="3">
        <v>1</v>
      </c>
      <c r="D113" s="3">
        <v>3</v>
      </c>
      <c r="F113" s="3">
        <v>6</v>
      </c>
      <c r="H113" s="3">
        <v>9</v>
      </c>
      <c r="J113" s="3">
        <v>12</v>
      </c>
      <c r="L113" s="3">
        <v>24</v>
      </c>
      <c r="N113" s="3">
        <v>27</v>
      </c>
      <c r="P113" s="3">
        <v>30</v>
      </c>
    </row>
    <row r="114" spans="1:17">
      <c r="A114" s="2" t="s">
        <v>1</v>
      </c>
      <c r="B114" s="2">
        <v>0</v>
      </c>
      <c r="C114" s="4">
        <v>0</v>
      </c>
      <c r="D114" s="2">
        <v>0</v>
      </c>
      <c r="E114" s="2">
        <v>0</v>
      </c>
      <c r="F114" s="2">
        <v>0</v>
      </c>
      <c r="G114" s="2">
        <v>0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2">
        <v>0</v>
      </c>
      <c r="O114" s="2">
        <v>0</v>
      </c>
      <c r="P114" s="2">
        <v>0</v>
      </c>
      <c r="Q114" s="2">
        <v>0</v>
      </c>
    </row>
    <row r="115" spans="1:17">
      <c r="A115" s="2" t="s">
        <v>2</v>
      </c>
      <c r="B115" s="2">
        <v>0</v>
      </c>
      <c r="C115" s="4">
        <v>0</v>
      </c>
      <c r="D115" s="2">
        <v>0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">
        <v>0</v>
      </c>
      <c r="O115" s="2">
        <v>0</v>
      </c>
      <c r="P115" s="2">
        <v>0</v>
      </c>
      <c r="Q115" s="2">
        <v>0</v>
      </c>
    </row>
    <row r="116" spans="1:17">
      <c r="A116" s="2" t="s">
        <v>3</v>
      </c>
      <c r="B116" s="2">
        <v>0</v>
      </c>
      <c r="C116" s="4">
        <v>0</v>
      </c>
      <c r="D116" s="2">
        <v>0</v>
      </c>
      <c r="E116" s="2">
        <v>0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2">
        <v>0</v>
      </c>
      <c r="O116" s="2">
        <v>0</v>
      </c>
      <c r="P116" s="2">
        <v>0</v>
      </c>
      <c r="Q116" s="2">
        <v>0</v>
      </c>
    </row>
    <row r="117" spans="1:17">
      <c r="A117" s="2" t="s">
        <v>20</v>
      </c>
      <c r="B117" s="2">
        <v>0</v>
      </c>
      <c r="C117" s="4">
        <v>0</v>
      </c>
      <c r="D117" s="2">
        <v>0</v>
      </c>
      <c r="E117" s="2">
        <v>0</v>
      </c>
      <c r="F117" s="2">
        <v>0</v>
      </c>
      <c r="G117" s="2">
        <v>0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2">
        <v>0</v>
      </c>
      <c r="N117" s="2">
        <v>0</v>
      </c>
      <c r="O117" s="2">
        <v>0</v>
      </c>
      <c r="P117" s="2">
        <v>0</v>
      </c>
      <c r="Q117" s="2">
        <v>0</v>
      </c>
    </row>
    <row r="118" spans="1:17">
      <c r="A118" s="2" t="s">
        <v>25</v>
      </c>
      <c r="B118" s="2">
        <v>0</v>
      </c>
      <c r="C118" s="4">
        <v>0</v>
      </c>
      <c r="D118" s="2">
        <v>0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2">
        <v>0</v>
      </c>
      <c r="O118" s="2">
        <v>0</v>
      </c>
      <c r="P118" s="2">
        <v>0</v>
      </c>
      <c r="Q118" s="2">
        <v>0</v>
      </c>
    </row>
    <row r="119" spans="1:17">
      <c r="A119" s="2" t="s">
        <v>6</v>
      </c>
      <c r="B119" s="2">
        <v>0</v>
      </c>
      <c r="C119" s="4">
        <v>0</v>
      </c>
      <c r="D119" s="2">
        <v>0</v>
      </c>
      <c r="E119" s="2">
        <v>0</v>
      </c>
      <c r="F119" s="2">
        <v>0.74</v>
      </c>
      <c r="G119" s="2">
        <f t="shared" ref="G119:G135" si="26">F119*(LN(F119))</f>
        <v>-0.222817768660102</v>
      </c>
      <c r="H119" s="2">
        <v>0</v>
      </c>
      <c r="I119" s="2">
        <v>0</v>
      </c>
      <c r="J119" s="2">
        <v>0</v>
      </c>
      <c r="K119" s="2">
        <v>0</v>
      </c>
      <c r="L119" s="2">
        <v>0.49707602339181284</v>
      </c>
      <c r="M119" s="2">
        <f t="shared" ref="M119:M135" si="27">L119*(LN(L119))</f>
        <v>-0.34746225439210054</v>
      </c>
      <c r="N119" s="2">
        <v>0.25396825396825395</v>
      </c>
      <c r="O119" s="2">
        <f t="shared" ref="O119:O135" si="28">N119*(LN(N119))</f>
        <v>-0.34807517565758767</v>
      </c>
      <c r="P119" s="2">
        <v>0.1440329218106996</v>
      </c>
      <c r="Q119" s="2">
        <f t="shared" ref="Q119:Q161" si="29">P119*(LN(P119))</f>
        <v>-0.2790945200197108</v>
      </c>
    </row>
    <row r="120" spans="1:17">
      <c r="A120" s="2" t="s">
        <v>8</v>
      </c>
      <c r="B120" s="2">
        <v>0</v>
      </c>
      <c r="C120" s="4">
        <v>0</v>
      </c>
      <c r="D120" s="2">
        <v>0</v>
      </c>
      <c r="E120" s="2">
        <v>0</v>
      </c>
      <c r="F120" s="2">
        <v>0</v>
      </c>
      <c r="G120" s="2">
        <v>0</v>
      </c>
      <c r="H120" s="2">
        <v>0</v>
      </c>
      <c r="I120" s="2">
        <v>0</v>
      </c>
      <c r="J120" s="2">
        <v>0</v>
      </c>
      <c r="K120" s="2">
        <v>0</v>
      </c>
      <c r="L120" s="2">
        <v>2.9239766081871343E-2</v>
      </c>
      <c r="M120" s="2">
        <f t="shared" si="27"/>
        <v>-0.10328145158095202</v>
      </c>
      <c r="N120" s="2">
        <v>0</v>
      </c>
      <c r="O120" s="2">
        <v>0</v>
      </c>
      <c r="P120" s="2">
        <v>0</v>
      </c>
      <c r="Q120" s="2">
        <v>0</v>
      </c>
    </row>
    <row r="121" spans="1:17">
      <c r="A121" s="2" t="s">
        <v>9</v>
      </c>
      <c r="B121" s="2">
        <v>0</v>
      </c>
      <c r="C121" s="4">
        <v>0</v>
      </c>
      <c r="D121" s="2">
        <v>0</v>
      </c>
      <c r="E121" s="2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v>0</v>
      </c>
      <c r="O121" s="2">
        <v>0</v>
      </c>
      <c r="P121" s="2">
        <v>0</v>
      </c>
      <c r="Q121" s="2">
        <v>0</v>
      </c>
    </row>
    <row r="122" spans="1:17">
      <c r="A122" s="2" t="s">
        <v>4</v>
      </c>
      <c r="B122" s="2">
        <v>0</v>
      </c>
      <c r="C122" s="4">
        <v>0</v>
      </c>
      <c r="D122" s="2">
        <v>0</v>
      </c>
      <c r="E122" s="2">
        <v>0</v>
      </c>
      <c r="F122" s="2">
        <v>0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">
        <v>0</v>
      </c>
      <c r="O122" s="2">
        <v>0</v>
      </c>
      <c r="P122" s="2">
        <v>0</v>
      </c>
      <c r="Q122" s="2">
        <v>0</v>
      </c>
    </row>
    <row r="123" spans="1:17">
      <c r="A123" s="2" t="s">
        <v>12</v>
      </c>
      <c r="B123" s="2">
        <v>0</v>
      </c>
      <c r="C123" s="4">
        <v>0</v>
      </c>
      <c r="D123" s="2">
        <v>0</v>
      </c>
      <c r="E123" s="2">
        <v>0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">
        <v>0</v>
      </c>
      <c r="O123" s="2">
        <v>0</v>
      </c>
      <c r="P123" s="2">
        <v>0</v>
      </c>
      <c r="Q123" s="2">
        <v>0</v>
      </c>
    </row>
    <row r="124" spans="1:17">
      <c r="A124" s="2" t="s">
        <v>13</v>
      </c>
      <c r="B124" s="2">
        <v>0</v>
      </c>
      <c r="C124" s="4">
        <v>0</v>
      </c>
      <c r="D124" s="2">
        <v>0</v>
      </c>
      <c r="E124" s="2">
        <v>0</v>
      </c>
      <c r="F124" s="2">
        <v>0</v>
      </c>
      <c r="G124" s="2">
        <v>0</v>
      </c>
      <c r="H124" s="2">
        <v>0</v>
      </c>
      <c r="I124" s="2">
        <v>0</v>
      </c>
      <c r="J124" s="2">
        <v>0</v>
      </c>
      <c r="K124" s="2">
        <v>0</v>
      </c>
      <c r="L124" s="2">
        <v>0</v>
      </c>
      <c r="M124" s="2">
        <v>0</v>
      </c>
      <c r="N124" s="2">
        <v>0</v>
      </c>
      <c r="O124" s="2">
        <v>0</v>
      </c>
      <c r="P124" s="2">
        <v>0</v>
      </c>
      <c r="Q124" s="2">
        <v>0</v>
      </c>
    </row>
    <row r="125" spans="1:17">
      <c r="A125" s="2" t="s">
        <v>58</v>
      </c>
      <c r="B125" s="2">
        <v>0.49740932642487046</v>
      </c>
      <c r="C125" s="4">
        <f t="shared" ref="C125:C162" si="30">B125*(LN(B125))</f>
        <v>-0.34736182255936127</v>
      </c>
      <c r="D125" s="2">
        <v>0.40425531914893614</v>
      </c>
      <c r="E125" s="2">
        <f t="shared" ref="E125:E134" si="31">D125*(LN(D125))</f>
        <v>-0.36613752826231372</v>
      </c>
      <c r="F125" s="2">
        <v>0.10666666666666667</v>
      </c>
      <c r="G125" s="2">
        <f t="shared" si="26"/>
        <v>-0.23872496766469062</v>
      </c>
      <c r="H125" s="2">
        <v>0.26</v>
      </c>
      <c r="I125" s="2">
        <f t="shared" ref="I125:I134" si="32">H125*(LN(H125))</f>
        <v>-0.35023914847131843</v>
      </c>
      <c r="J125" s="2">
        <v>0.22292993630573249</v>
      </c>
      <c r="K125" s="2">
        <f t="shared" ref="K125:K161" si="33">J125*(LN(J125))</f>
        <v>-0.33459503843988092</v>
      </c>
      <c r="L125" s="2">
        <v>5.8479532163742687E-3</v>
      </c>
      <c r="M125" s="2">
        <f t="shared" si="27"/>
        <v>-3.0068207932764095E-2</v>
      </c>
      <c r="N125" s="2">
        <v>1.5873015873015872E-2</v>
      </c>
      <c r="O125" s="2">
        <f t="shared" si="28"/>
        <v>-6.5764043276056075E-2</v>
      </c>
      <c r="P125" s="2">
        <v>2.4691358024691357E-2</v>
      </c>
      <c r="Q125" s="2">
        <f t="shared" si="29"/>
        <v>-9.1390172200308484E-2</v>
      </c>
    </row>
    <row r="126" spans="1:17">
      <c r="A126" s="5" t="s">
        <v>59</v>
      </c>
      <c r="B126" s="2">
        <v>0</v>
      </c>
      <c r="C126" s="4">
        <v>0</v>
      </c>
      <c r="D126" s="2">
        <v>0</v>
      </c>
      <c r="E126" s="2">
        <v>0</v>
      </c>
      <c r="F126" s="2">
        <v>6.6666666666666671E-3</v>
      </c>
      <c r="G126" s="2">
        <f t="shared" si="26"/>
        <v>-3.3404235293975036E-2</v>
      </c>
      <c r="H126" s="2">
        <v>0</v>
      </c>
      <c r="I126" s="2">
        <v>0</v>
      </c>
      <c r="J126" s="2">
        <v>3.1847133757961783E-2</v>
      </c>
      <c r="K126" s="2">
        <f t="shared" si="33"/>
        <v>-0.10977095200363718</v>
      </c>
      <c r="L126" s="2">
        <v>1.7543859649122806E-2</v>
      </c>
      <c r="M126" s="2">
        <f t="shared" si="27"/>
        <v>-7.0930723997097364E-2</v>
      </c>
      <c r="N126" s="2">
        <v>1.5873015873015872E-2</v>
      </c>
      <c r="O126" s="2">
        <f t="shared" si="28"/>
        <v>-6.5764043276056075E-2</v>
      </c>
      <c r="P126" s="2">
        <v>0.1111111111111111</v>
      </c>
      <c r="Q126" s="2">
        <f t="shared" si="29"/>
        <v>-0.24413606414846883</v>
      </c>
    </row>
    <row r="127" spans="1:17">
      <c r="A127" s="2" t="s">
        <v>7</v>
      </c>
      <c r="B127" s="2">
        <v>0</v>
      </c>
      <c r="C127" s="4">
        <v>0</v>
      </c>
      <c r="D127" s="2">
        <v>0.31382978723404253</v>
      </c>
      <c r="E127" s="2">
        <f t="shared" si="31"/>
        <v>-0.36369875859856143</v>
      </c>
      <c r="F127" s="2">
        <v>0</v>
      </c>
      <c r="G127" s="2">
        <v>0</v>
      </c>
      <c r="H127" s="2">
        <v>0</v>
      </c>
      <c r="I127" s="2">
        <v>0</v>
      </c>
      <c r="J127" s="2">
        <v>0.38853503184713378</v>
      </c>
      <c r="K127" s="2">
        <f t="shared" si="33"/>
        <v>-0.36731011727181406</v>
      </c>
      <c r="L127" s="2">
        <v>1.1695906432748537E-2</v>
      </c>
      <c r="M127" s="2">
        <f t="shared" si="27"/>
        <v>-5.2029431297575611E-2</v>
      </c>
      <c r="N127" s="2">
        <v>0.5</v>
      </c>
      <c r="O127" s="2">
        <f t="shared" si="28"/>
        <v>-0.34657359027997264</v>
      </c>
      <c r="P127" s="2">
        <v>0.26748971193415638</v>
      </c>
      <c r="Q127" s="2">
        <f t="shared" si="29"/>
        <v>-0.35273177478979106</v>
      </c>
    </row>
    <row r="128" spans="1:17">
      <c r="A128" s="2" t="s">
        <v>57</v>
      </c>
      <c r="B128" s="2">
        <v>0.33678756476683935</v>
      </c>
      <c r="C128" s="4">
        <f t="shared" si="30"/>
        <v>-0.36652688982176762</v>
      </c>
      <c r="D128" s="2">
        <v>0.1702127659574468</v>
      </c>
      <c r="E128" s="2">
        <f t="shared" si="31"/>
        <v>-0.30139677617535704</v>
      </c>
      <c r="F128" s="2">
        <v>0.11333333333333333</v>
      </c>
      <c r="G128" s="2">
        <f t="shared" si="26"/>
        <v>-0.2467744876712045</v>
      </c>
      <c r="H128" s="2">
        <v>0.38</v>
      </c>
      <c r="I128" s="2">
        <f t="shared" si="32"/>
        <v>-0.36768192997944815</v>
      </c>
      <c r="J128" s="2">
        <v>0.31210191082802546</v>
      </c>
      <c r="K128" s="2">
        <f t="shared" si="33"/>
        <v>-0.36341942582577319</v>
      </c>
      <c r="L128" s="2">
        <v>0.13450292397660818</v>
      </c>
      <c r="M128" s="2">
        <f t="shared" si="27"/>
        <v>-0.26983564229936102</v>
      </c>
      <c r="N128" s="2">
        <v>0.12698412698412698</v>
      </c>
      <c r="O128" s="2">
        <f t="shared" si="28"/>
        <v>-0.26205627742370752</v>
      </c>
      <c r="P128" s="2">
        <v>0.30864197530864196</v>
      </c>
      <c r="Q128" s="2">
        <f t="shared" si="29"/>
        <v>-0.36283127463093767</v>
      </c>
    </row>
    <row r="129" spans="1:17">
      <c r="A129" s="2" t="s">
        <v>83</v>
      </c>
      <c r="B129" s="2">
        <v>0</v>
      </c>
      <c r="C129" s="4">
        <v>0</v>
      </c>
      <c r="D129" s="2">
        <v>0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0.2953216374269006</v>
      </c>
      <c r="M129" s="2">
        <f t="shared" si="27"/>
        <v>-0.36020091298934481</v>
      </c>
      <c r="N129" s="2">
        <v>0</v>
      </c>
      <c r="O129" s="2">
        <v>0</v>
      </c>
      <c r="P129" s="2">
        <v>0</v>
      </c>
      <c r="Q129" s="2">
        <v>0</v>
      </c>
    </row>
    <row r="130" spans="1:17">
      <c r="A130" s="2" t="s">
        <v>5</v>
      </c>
      <c r="B130" s="2">
        <v>0.12435233160621761</v>
      </c>
      <c r="C130" s="4">
        <f t="shared" si="30"/>
        <v>-0.25922939173765053</v>
      </c>
      <c r="D130" s="2">
        <v>5.3191489361702126E-3</v>
      </c>
      <c r="E130" s="2">
        <f t="shared" si="31"/>
        <v>-2.7853414695903984E-2</v>
      </c>
      <c r="F130" s="2">
        <v>0</v>
      </c>
      <c r="G130" s="2">
        <v>0</v>
      </c>
      <c r="H130" s="2">
        <v>0.26</v>
      </c>
      <c r="I130" s="2">
        <f t="shared" si="32"/>
        <v>-0.35023914847131843</v>
      </c>
      <c r="J130" s="2">
        <v>0</v>
      </c>
      <c r="K130" s="2">
        <v>0</v>
      </c>
      <c r="L130" s="2">
        <v>0</v>
      </c>
      <c r="M130" s="2">
        <v>0</v>
      </c>
      <c r="N130" s="2">
        <v>3.1746031746031744E-2</v>
      </c>
      <c r="O130" s="2">
        <f t="shared" si="28"/>
        <v>-0.10952341415338372</v>
      </c>
      <c r="P130" s="2">
        <v>1.2345679012345678E-2</v>
      </c>
      <c r="Q130" s="2">
        <f t="shared" si="29"/>
        <v>-5.4252458699659736E-2</v>
      </c>
    </row>
    <row r="131" spans="1:17">
      <c r="A131" s="2" t="s">
        <v>53</v>
      </c>
      <c r="B131" s="2">
        <v>1.0362694300518135E-2</v>
      </c>
      <c r="C131" s="4">
        <f t="shared" si="30"/>
        <v>-4.7352777288548607E-2</v>
      </c>
      <c r="D131" s="2">
        <v>8.5106382978723402E-2</v>
      </c>
      <c r="E131" s="2">
        <f t="shared" si="31"/>
        <v>-0.20968963749703556</v>
      </c>
      <c r="F131" s="2">
        <v>6.6666666666666671E-3</v>
      </c>
      <c r="G131" s="2">
        <f t="shared" si="26"/>
        <v>-3.3404235293975036E-2</v>
      </c>
      <c r="H131" s="2">
        <v>0.05</v>
      </c>
      <c r="I131" s="2">
        <f t="shared" si="32"/>
        <v>-0.14978661367769955</v>
      </c>
      <c r="J131" s="2">
        <v>1.9108280254777069E-2</v>
      </c>
      <c r="K131" s="2">
        <f t="shared" si="33"/>
        <v>-7.5623570382424177E-2</v>
      </c>
      <c r="L131" s="2">
        <v>2.9239766081871343E-3</v>
      </c>
      <c r="M131" s="2">
        <f t="shared" si="27"/>
        <v>-1.7060850108370187E-2</v>
      </c>
      <c r="N131" s="2">
        <v>2.3809523809523808E-2</v>
      </c>
      <c r="O131" s="2">
        <f t="shared" si="28"/>
        <v>-8.8992133768651629E-2</v>
      </c>
      <c r="P131" s="2">
        <v>0.11522633744855967</v>
      </c>
      <c r="Q131" s="2">
        <f t="shared" si="29"/>
        <v>-0.24898763015896974</v>
      </c>
    </row>
    <row r="132" spans="1:17">
      <c r="A132" s="2" t="s">
        <v>64</v>
      </c>
      <c r="B132" s="2">
        <v>5.1813471502590676E-3</v>
      </c>
      <c r="C132" s="4">
        <f t="shared" si="30"/>
        <v>-2.7267824812978684E-2</v>
      </c>
      <c r="D132" s="2">
        <v>1.0638297872340425E-2</v>
      </c>
      <c r="E132" s="2">
        <f t="shared" si="31"/>
        <v>-4.833292321563834E-2</v>
      </c>
      <c r="F132" s="2">
        <v>6.6666666666666671E-3</v>
      </c>
      <c r="G132" s="2">
        <f t="shared" si="26"/>
        <v>-3.3404235293975036E-2</v>
      </c>
      <c r="H132" s="2">
        <v>0.02</v>
      </c>
      <c r="I132" s="2">
        <f t="shared" si="32"/>
        <v>-7.824046010856292E-2</v>
      </c>
      <c r="J132" s="2">
        <v>6.369426751592357E-3</v>
      </c>
      <c r="K132" s="2">
        <f t="shared" si="33"/>
        <v>-3.2205387295212155E-2</v>
      </c>
      <c r="L132" s="2">
        <v>0</v>
      </c>
      <c r="M132" s="2">
        <v>0</v>
      </c>
      <c r="N132" s="2">
        <v>0</v>
      </c>
      <c r="O132" s="2">
        <v>0</v>
      </c>
      <c r="P132" s="2">
        <v>0</v>
      </c>
      <c r="Q132" s="2">
        <v>0</v>
      </c>
    </row>
    <row r="133" spans="1:17">
      <c r="A133" s="2" t="s">
        <v>11</v>
      </c>
      <c r="B133" s="2">
        <v>0</v>
      </c>
      <c r="C133" s="4">
        <v>0</v>
      </c>
      <c r="D133" s="2">
        <v>0</v>
      </c>
      <c r="E133" s="2">
        <v>0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">
        <v>0</v>
      </c>
      <c r="O133" s="2">
        <v>0</v>
      </c>
      <c r="P133" s="2">
        <v>0</v>
      </c>
      <c r="Q133" s="2">
        <v>0</v>
      </c>
    </row>
    <row r="134" spans="1:17">
      <c r="A134" s="2" t="s">
        <v>55</v>
      </c>
      <c r="B134" s="2">
        <v>5.1813471502590676E-3</v>
      </c>
      <c r="C134" s="4">
        <f t="shared" si="30"/>
        <v>-2.7267824812978684E-2</v>
      </c>
      <c r="D134" s="2">
        <v>1.0638297872340425E-2</v>
      </c>
      <c r="E134" s="2">
        <f t="shared" si="31"/>
        <v>-4.833292321563834E-2</v>
      </c>
      <c r="F134" s="2">
        <v>6.6666666666666671E-3</v>
      </c>
      <c r="G134" s="2">
        <f t="shared" si="26"/>
        <v>-3.3404235293975036E-2</v>
      </c>
      <c r="H134" s="2">
        <v>0.03</v>
      </c>
      <c r="I134" s="2">
        <f t="shared" si="32"/>
        <v>-0.10519673691959945</v>
      </c>
      <c r="J134" s="2">
        <v>6.369426751592357E-3</v>
      </c>
      <c r="K134" s="2">
        <f t="shared" si="33"/>
        <v>-3.2205387295212155E-2</v>
      </c>
      <c r="L134" s="2">
        <v>0</v>
      </c>
      <c r="M134" s="2">
        <v>0</v>
      </c>
      <c r="N134" s="2">
        <v>0</v>
      </c>
      <c r="O134" s="2">
        <v>0</v>
      </c>
      <c r="P134" s="2">
        <v>0</v>
      </c>
      <c r="Q134" s="2">
        <v>0</v>
      </c>
    </row>
    <row r="135" spans="1:17">
      <c r="A135" s="2" t="s">
        <v>61</v>
      </c>
      <c r="B135" s="2">
        <v>0</v>
      </c>
      <c r="C135" s="4">
        <v>0</v>
      </c>
      <c r="D135" s="2">
        <v>0</v>
      </c>
      <c r="E135" s="2">
        <v>0</v>
      </c>
      <c r="F135" s="2">
        <v>1.3333333333333334E-2</v>
      </c>
      <c r="G135" s="2">
        <f t="shared" si="26"/>
        <v>-5.7566508180484137E-2</v>
      </c>
      <c r="H135" s="2">
        <v>0</v>
      </c>
      <c r="I135" s="2">
        <v>0</v>
      </c>
      <c r="J135" s="2">
        <v>0</v>
      </c>
      <c r="K135" s="2">
        <v>0</v>
      </c>
      <c r="L135" s="2">
        <v>5.8479532163742687E-3</v>
      </c>
      <c r="M135" s="2">
        <f t="shared" si="27"/>
        <v>-3.0068207932764095E-2</v>
      </c>
      <c r="N135" s="2">
        <v>3.1746031746031744E-2</v>
      </c>
      <c r="O135" s="2">
        <f t="shared" si="28"/>
        <v>-0.10952341415338372</v>
      </c>
      <c r="P135" s="2">
        <v>8.23045267489712E-3</v>
      </c>
      <c r="Q135" s="2">
        <f t="shared" si="29"/>
        <v>-3.9505467183379453E-2</v>
      </c>
    </row>
    <row r="136" spans="1:17">
      <c r="A136" s="2" t="s">
        <v>10</v>
      </c>
      <c r="B136" s="2">
        <v>0</v>
      </c>
      <c r="C136" s="4">
        <v>0</v>
      </c>
      <c r="D136" s="2">
        <v>0</v>
      </c>
      <c r="E136" s="2">
        <v>0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  <c r="Q136" s="2">
        <v>0</v>
      </c>
    </row>
    <row r="137" spans="1:17">
      <c r="A137" s="2" t="s">
        <v>21</v>
      </c>
      <c r="B137" s="2">
        <v>0</v>
      </c>
      <c r="C137" s="4">
        <v>0</v>
      </c>
      <c r="D137" s="2">
        <v>0</v>
      </c>
      <c r="E137" s="2">
        <v>0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">
        <v>0</v>
      </c>
      <c r="O137" s="2">
        <v>0</v>
      </c>
      <c r="P137" s="2">
        <v>0</v>
      </c>
      <c r="Q137" s="2">
        <v>0</v>
      </c>
    </row>
    <row r="138" spans="1:17">
      <c r="A138" s="2" t="s">
        <v>14</v>
      </c>
      <c r="B138" s="2">
        <v>0</v>
      </c>
      <c r="C138" s="4">
        <v>0</v>
      </c>
      <c r="D138" s="2">
        <v>0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  <c r="Q138" s="2">
        <v>0</v>
      </c>
    </row>
    <row r="139" spans="1:17">
      <c r="A139" s="2" t="s">
        <v>16</v>
      </c>
      <c r="B139" s="2">
        <v>0</v>
      </c>
      <c r="C139" s="4">
        <v>0</v>
      </c>
      <c r="D139" s="2">
        <v>0</v>
      </c>
      <c r="E139" s="2">
        <v>0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v>0</v>
      </c>
      <c r="O139" s="2">
        <v>0</v>
      </c>
      <c r="P139" s="2">
        <v>0</v>
      </c>
      <c r="Q139" s="2">
        <v>0</v>
      </c>
    </row>
    <row r="140" spans="1:17">
      <c r="A140" s="2" t="s">
        <v>15</v>
      </c>
      <c r="B140" s="2">
        <v>0</v>
      </c>
      <c r="C140" s="4">
        <v>0</v>
      </c>
      <c r="D140" s="2">
        <v>0</v>
      </c>
      <c r="E140" s="2">
        <v>0</v>
      </c>
      <c r="F140" s="2">
        <v>0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v>0</v>
      </c>
      <c r="O140" s="2">
        <v>0</v>
      </c>
      <c r="P140" s="2">
        <v>0</v>
      </c>
      <c r="Q140" s="2">
        <v>0</v>
      </c>
    </row>
    <row r="141" spans="1:17">
      <c r="A141" s="2" t="s">
        <v>22</v>
      </c>
      <c r="B141" s="2">
        <v>0</v>
      </c>
      <c r="C141" s="4">
        <v>0</v>
      </c>
      <c r="D141" s="2">
        <v>0</v>
      </c>
      <c r="E141" s="2">
        <v>0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v>0</v>
      </c>
      <c r="O141" s="2">
        <v>0</v>
      </c>
      <c r="P141" s="2">
        <v>0</v>
      </c>
      <c r="Q141" s="2">
        <v>0</v>
      </c>
    </row>
    <row r="142" spans="1:17">
      <c r="A142" s="2" t="s">
        <v>23</v>
      </c>
      <c r="B142" s="2">
        <v>0</v>
      </c>
      <c r="C142" s="4">
        <v>0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">
        <v>0</v>
      </c>
      <c r="O142" s="2">
        <v>0</v>
      </c>
      <c r="P142" s="2">
        <v>0</v>
      </c>
      <c r="Q142" s="2">
        <v>0</v>
      </c>
    </row>
    <row r="143" spans="1:17">
      <c r="A143" s="2" t="s">
        <v>24</v>
      </c>
      <c r="B143" s="2">
        <v>0</v>
      </c>
      <c r="C143" s="4">
        <v>0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2">
        <v>0</v>
      </c>
      <c r="P143" s="2">
        <v>0</v>
      </c>
      <c r="Q143" s="2">
        <v>0</v>
      </c>
    </row>
    <row r="144" spans="1:17">
      <c r="A144" s="2" t="s">
        <v>67</v>
      </c>
      <c r="B144" s="2">
        <v>0</v>
      </c>
      <c r="C144" s="4">
        <v>0</v>
      </c>
      <c r="D144" s="2">
        <v>0</v>
      </c>
      <c r="E144" s="2">
        <v>0</v>
      </c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">
        <v>0</v>
      </c>
      <c r="O144" s="2">
        <v>0</v>
      </c>
      <c r="P144" s="2">
        <v>0</v>
      </c>
      <c r="Q144" s="2">
        <v>0</v>
      </c>
    </row>
    <row r="145" spans="1:17">
      <c r="A145" s="2" t="s">
        <v>19</v>
      </c>
      <c r="B145" s="2">
        <v>0</v>
      </c>
      <c r="C145" s="4">
        <v>0</v>
      </c>
      <c r="D145" s="2">
        <v>0</v>
      </c>
      <c r="E145" s="2">
        <v>0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2">
        <v>0</v>
      </c>
      <c r="P145" s="2">
        <v>0</v>
      </c>
      <c r="Q145" s="2">
        <v>0</v>
      </c>
    </row>
    <row r="146" spans="1:17">
      <c r="A146" s="2" t="s">
        <v>66</v>
      </c>
      <c r="B146" s="2">
        <v>0</v>
      </c>
      <c r="C146" s="4">
        <v>0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2">
        <v>0</v>
      </c>
      <c r="P146" s="2">
        <v>0</v>
      </c>
      <c r="Q146" s="2">
        <v>0</v>
      </c>
    </row>
    <row r="147" spans="1:17">
      <c r="A147" s="2" t="s">
        <v>68</v>
      </c>
      <c r="B147" s="2">
        <v>0</v>
      </c>
      <c r="C147" s="4">
        <v>0</v>
      </c>
      <c r="D147" s="2">
        <v>0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">
        <v>0</v>
      </c>
      <c r="O147" s="2">
        <v>0</v>
      </c>
      <c r="P147" s="2">
        <v>0</v>
      </c>
      <c r="Q147" s="2">
        <v>0</v>
      </c>
    </row>
    <row r="148" spans="1:17">
      <c r="A148" s="2" t="s">
        <v>62</v>
      </c>
      <c r="B148" s="2">
        <v>0</v>
      </c>
      <c r="C148" s="4">
        <v>0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2">
        <v>0</v>
      </c>
      <c r="P148" s="2">
        <v>0</v>
      </c>
      <c r="Q148" s="2">
        <v>0</v>
      </c>
    </row>
    <row r="149" spans="1:17">
      <c r="A149" s="2" t="s">
        <v>69</v>
      </c>
      <c r="B149" s="2">
        <v>0</v>
      </c>
      <c r="C149" s="4">
        <v>0</v>
      </c>
      <c r="D149" s="2">
        <v>0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">
        <v>0</v>
      </c>
      <c r="O149" s="2">
        <v>0</v>
      </c>
      <c r="P149" s="2">
        <v>0</v>
      </c>
      <c r="Q149" s="2">
        <v>0</v>
      </c>
    </row>
    <row r="150" spans="1:17">
      <c r="A150" s="2" t="s">
        <v>71</v>
      </c>
      <c r="B150" s="2">
        <v>0</v>
      </c>
      <c r="C150" s="4">
        <v>0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v>0</v>
      </c>
      <c r="O150" s="2">
        <v>0</v>
      </c>
      <c r="P150" s="2">
        <v>0</v>
      </c>
      <c r="Q150" s="2">
        <v>0</v>
      </c>
    </row>
    <row r="151" spans="1:17">
      <c r="A151" s="2" t="s">
        <v>60</v>
      </c>
      <c r="B151" s="2">
        <v>0</v>
      </c>
      <c r="C151" s="4">
        <v>0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2">
        <v>0</v>
      </c>
      <c r="P151" s="2">
        <v>0</v>
      </c>
      <c r="Q151" s="2">
        <v>0</v>
      </c>
    </row>
    <row r="152" spans="1:17">
      <c r="A152" s="2" t="s">
        <v>75</v>
      </c>
      <c r="B152" s="2">
        <v>0</v>
      </c>
      <c r="C152" s="4">
        <v>0</v>
      </c>
      <c r="D152" s="2">
        <v>0</v>
      </c>
      <c r="E152" s="2">
        <v>0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2">
        <v>0</v>
      </c>
      <c r="P152" s="2">
        <v>0</v>
      </c>
      <c r="Q152" s="2">
        <v>0</v>
      </c>
    </row>
    <row r="153" spans="1:17">
      <c r="A153" s="2" t="s">
        <v>77</v>
      </c>
      <c r="B153" s="2">
        <v>0</v>
      </c>
      <c r="C153" s="4">
        <v>0</v>
      </c>
      <c r="D153" s="2">
        <v>0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</v>
      </c>
      <c r="O153" s="2">
        <v>0</v>
      </c>
      <c r="P153" s="2">
        <v>0</v>
      </c>
      <c r="Q153" s="2">
        <v>0</v>
      </c>
    </row>
    <row r="154" spans="1:17">
      <c r="A154" s="2" t="s">
        <v>63</v>
      </c>
      <c r="B154" s="2">
        <v>0</v>
      </c>
      <c r="C154" s="4">
        <v>0</v>
      </c>
      <c r="D154" s="2">
        <v>0</v>
      </c>
      <c r="E154" s="2">
        <v>0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">
        <v>0</v>
      </c>
      <c r="O154" s="2">
        <v>0</v>
      </c>
      <c r="P154" s="2">
        <v>0</v>
      </c>
      <c r="Q154" s="2">
        <v>0</v>
      </c>
    </row>
    <row r="155" spans="1:17">
      <c r="A155" s="2" t="s">
        <v>72</v>
      </c>
      <c r="B155" s="2">
        <v>0</v>
      </c>
      <c r="C155" s="4">
        <v>0</v>
      </c>
      <c r="D155" s="2">
        <v>0</v>
      </c>
      <c r="E155" s="2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2">
        <v>0</v>
      </c>
      <c r="P155" s="2">
        <v>0</v>
      </c>
      <c r="Q155" s="2">
        <v>0</v>
      </c>
    </row>
    <row r="156" spans="1:17">
      <c r="A156" s="2" t="s">
        <v>70</v>
      </c>
      <c r="B156" s="2">
        <v>0</v>
      </c>
      <c r="C156" s="4">
        <v>0</v>
      </c>
      <c r="D156" s="2">
        <v>0</v>
      </c>
      <c r="E156" s="2">
        <v>0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v>0</v>
      </c>
      <c r="O156" s="2">
        <v>0</v>
      </c>
      <c r="P156" s="2">
        <v>0</v>
      </c>
      <c r="Q156" s="2">
        <v>0</v>
      </c>
    </row>
    <row r="157" spans="1:17">
      <c r="A157" s="2" t="s">
        <v>73</v>
      </c>
      <c r="B157" s="2">
        <v>0</v>
      </c>
      <c r="C157" s="4">
        <v>0</v>
      </c>
      <c r="D157" s="2">
        <v>0</v>
      </c>
      <c r="E157" s="2">
        <v>0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">
        <v>0</v>
      </c>
      <c r="O157" s="2">
        <v>0</v>
      </c>
      <c r="P157" s="2">
        <v>0</v>
      </c>
      <c r="Q157" s="2">
        <v>0</v>
      </c>
    </row>
    <row r="158" spans="1:17">
      <c r="A158" s="2" t="s">
        <v>65</v>
      </c>
      <c r="B158" s="2">
        <v>0</v>
      </c>
      <c r="C158" s="4">
        <v>0</v>
      </c>
      <c r="D158" s="2">
        <v>0</v>
      </c>
      <c r="E158" s="2">
        <v>0</v>
      </c>
      <c r="F158" s="2">
        <v>0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2">
        <v>0</v>
      </c>
      <c r="O158" s="2">
        <v>0</v>
      </c>
      <c r="P158" s="2">
        <v>0</v>
      </c>
      <c r="Q158" s="2">
        <v>0</v>
      </c>
    </row>
    <row r="159" spans="1:17">
      <c r="A159" s="2" t="s">
        <v>74</v>
      </c>
      <c r="B159" s="2">
        <v>0</v>
      </c>
      <c r="C159" s="4">
        <v>0</v>
      </c>
      <c r="D159" s="2">
        <v>0</v>
      </c>
      <c r="E159" s="2">
        <v>0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2">
        <v>0</v>
      </c>
      <c r="O159" s="2">
        <v>0</v>
      </c>
      <c r="P159" s="2">
        <v>0</v>
      </c>
      <c r="Q159" s="2">
        <v>0</v>
      </c>
    </row>
    <row r="160" spans="1:17">
      <c r="A160" s="2" t="s">
        <v>76</v>
      </c>
      <c r="B160" s="2">
        <v>0</v>
      </c>
      <c r="C160" s="4">
        <v>0</v>
      </c>
      <c r="D160" s="2">
        <v>0</v>
      </c>
      <c r="E160" s="2">
        <v>0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">
        <v>0</v>
      </c>
      <c r="O160" s="2">
        <v>0</v>
      </c>
      <c r="P160" s="2">
        <v>0</v>
      </c>
      <c r="Q160" s="2">
        <v>0</v>
      </c>
    </row>
    <row r="161" spans="1:17">
      <c r="A161" s="2" t="s">
        <v>82</v>
      </c>
      <c r="B161" s="2">
        <v>0</v>
      </c>
      <c r="C161" s="4">
        <v>0</v>
      </c>
      <c r="D161" s="2">
        <v>0</v>
      </c>
      <c r="E161" s="2">
        <v>0</v>
      </c>
      <c r="F161" s="2">
        <v>0</v>
      </c>
      <c r="G161" s="2">
        <v>0</v>
      </c>
      <c r="H161" s="2">
        <v>0</v>
      </c>
      <c r="I161" s="2">
        <v>0</v>
      </c>
      <c r="J161" s="2">
        <v>1.2738853503184714E-2</v>
      </c>
      <c r="K161" s="2">
        <f t="shared" si="33"/>
        <v>-5.5580874201125639E-2</v>
      </c>
      <c r="L161" s="2">
        <v>0</v>
      </c>
      <c r="M161" s="2">
        <v>0</v>
      </c>
      <c r="N161" s="2">
        <v>0</v>
      </c>
      <c r="O161" s="2">
        <v>0</v>
      </c>
      <c r="P161" s="2">
        <v>8.23045267489712E-3</v>
      </c>
      <c r="Q161" s="2">
        <f t="shared" si="29"/>
        <v>-3.9505467183379453E-2</v>
      </c>
    </row>
    <row r="162" spans="1:17">
      <c r="A162" s="2" t="s">
        <v>80</v>
      </c>
      <c r="B162" s="2">
        <v>2.072538860103627E-2</v>
      </c>
      <c r="C162" s="4">
        <f t="shared" si="30"/>
        <v>-8.0339809902279694E-2</v>
      </c>
      <c r="D162" s="2">
        <v>0</v>
      </c>
      <c r="E162" s="2">
        <v>0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">
        <v>0</v>
      </c>
      <c r="O162" s="2">
        <v>0</v>
      </c>
      <c r="P162" s="2">
        <v>0</v>
      </c>
      <c r="Q162" s="2">
        <v>0</v>
      </c>
    </row>
    <row r="163" spans="1:17">
      <c r="A163" s="2" t="s">
        <v>18</v>
      </c>
      <c r="B163" s="2">
        <v>0</v>
      </c>
      <c r="C163" s="4">
        <v>0</v>
      </c>
      <c r="D163" s="2">
        <v>0</v>
      </c>
      <c r="E163" s="2">
        <v>0</v>
      </c>
      <c r="F163" s="2">
        <v>0</v>
      </c>
      <c r="G163" s="2">
        <v>0</v>
      </c>
      <c r="H163" s="2">
        <v>0</v>
      </c>
      <c r="I163" s="2">
        <v>0</v>
      </c>
      <c r="J163" s="2">
        <v>0</v>
      </c>
      <c r="K163" s="2">
        <v>0</v>
      </c>
      <c r="L163" s="2">
        <v>0</v>
      </c>
      <c r="M163" s="2">
        <v>0</v>
      </c>
      <c r="N163" s="2">
        <v>0</v>
      </c>
      <c r="O163" s="2">
        <v>0</v>
      </c>
      <c r="P163" s="2">
        <v>0</v>
      </c>
      <c r="Q163" s="2">
        <v>0</v>
      </c>
    </row>
    <row r="164" spans="1:17">
      <c r="A164" s="2" t="s">
        <v>26</v>
      </c>
      <c r="B164" s="2">
        <v>0</v>
      </c>
      <c r="C164" s="4">
        <v>0</v>
      </c>
      <c r="D164" s="2">
        <v>0</v>
      </c>
      <c r="E164" s="2">
        <v>0</v>
      </c>
      <c r="F164" s="2">
        <v>0</v>
      </c>
      <c r="G164" s="2">
        <v>0</v>
      </c>
      <c r="H164" s="2">
        <v>0</v>
      </c>
      <c r="I164" s="2">
        <v>0</v>
      </c>
      <c r="J164" s="2">
        <v>0</v>
      </c>
      <c r="K164" s="2">
        <v>0</v>
      </c>
      <c r="L164" s="2">
        <v>0</v>
      </c>
      <c r="M164" s="2">
        <v>0</v>
      </c>
      <c r="N164" s="2">
        <v>0</v>
      </c>
      <c r="O164" s="2">
        <v>0</v>
      </c>
      <c r="P164" s="2">
        <v>0</v>
      </c>
      <c r="Q164" s="2">
        <v>0</v>
      </c>
    </row>
    <row r="165" spans="1:17">
      <c r="C165" s="4">
        <f>-SUM(C114:C164)</f>
        <v>1.1553463409355651</v>
      </c>
      <c r="E165" s="2">
        <f>-SUM(E114:E164)</f>
        <v>1.3654419616604487</v>
      </c>
      <c r="G165" s="2">
        <f>-SUM(G114:G164)</f>
        <v>0.89950067335238149</v>
      </c>
      <c r="I165" s="2">
        <f>-SUM(I114:I164)</f>
        <v>1.4013840376279467</v>
      </c>
      <c r="K165" s="2">
        <f>-SUM(K114:K164)</f>
        <v>1.3707107527150795</v>
      </c>
      <c r="M165" s="2">
        <f>-SUM(M114:M164)</f>
        <v>1.2809376825303298</v>
      </c>
      <c r="O165" s="2">
        <f>-SUM(O114:O164)</f>
        <v>1.3962720919887988</v>
      </c>
      <c r="Q165" s="2">
        <f>-SUM(Q114:Q164)</f>
        <v>1.7124348290146052</v>
      </c>
    </row>
  </sheetData>
  <phoneticPr fontId="3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Q24"/>
  <sheetViews>
    <sheetView tabSelected="1" workbookViewId="0">
      <selection activeCell="S32" sqref="S32"/>
    </sheetView>
  </sheetViews>
  <sheetFormatPr defaultColWidth="8.875" defaultRowHeight="15.75"/>
  <cols>
    <col min="3" max="3" width="16.125" customWidth="1"/>
    <col min="8" max="8" width="15.625" customWidth="1"/>
    <col min="9" max="9" width="8.625" customWidth="1"/>
    <col min="13" max="13" width="15.125" customWidth="1"/>
  </cols>
  <sheetData>
    <row r="1" spans="1:17">
      <c r="A1" s="1" t="s">
        <v>96</v>
      </c>
      <c r="B1" s="2"/>
      <c r="C1" s="2"/>
      <c r="D1" s="2"/>
      <c r="E1" s="2"/>
      <c r="F1" s="1" t="s">
        <v>98</v>
      </c>
      <c r="G1" s="2"/>
      <c r="H1" s="2"/>
      <c r="I1" s="2"/>
      <c r="J1" s="2"/>
      <c r="K1" s="1" t="s">
        <v>99</v>
      </c>
      <c r="L1" s="2"/>
      <c r="M1" s="2"/>
      <c r="N1" s="2"/>
      <c r="O1" s="2"/>
      <c r="P1" s="2"/>
      <c r="Q1" s="2"/>
    </row>
    <row r="2" spans="1:17">
      <c r="A2" s="2" t="s">
        <v>52</v>
      </c>
      <c r="B2" s="2" t="s">
        <v>97</v>
      </c>
      <c r="C2" s="2" t="s">
        <v>95</v>
      </c>
      <c r="D2" s="2" t="s">
        <v>100</v>
      </c>
      <c r="E2" s="2"/>
      <c r="F2" s="2" t="s">
        <v>52</v>
      </c>
      <c r="G2" s="2" t="s">
        <v>97</v>
      </c>
      <c r="H2" s="2" t="s">
        <v>95</v>
      </c>
      <c r="I2" s="2" t="s">
        <v>100</v>
      </c>
      <c r="J2" s="2"/>
      <c r="K2" s="2" t="s">
        <v>52</v>
      </c>
      <c r="L2" s="2" t="s">
        <v>97</v>
      </c>
      <c r="M2" s="2" t="s">
        <v>95</v>
      </c>
      <c r="N2" s="2" t="s">
        <v>100</v>
      </c>
      <c r="O2" s="2"/>
      <c r="P2" s="2"/>
      <c r="Q2" s="2"/>
    </row>
    <row r="3" spans="1:17">
      <c r="A3" s="3">
        <v>1</v>
      </c>
      <c r="B3" s="2">
        <v>2.308470942968011</v>
      </c>
      <c r="C3" s="2">
        <f>B3/B11</f>
        <v>0.95974118924961971</v>
      </c>
      <c r="D3" s="2">
        <v>19</v>
      </c>
      <c r="E3" s="2"/>
      <c r="F3" s="3">
        <v>1</v>
      </c>
      <c r="G3" s="2">
        <v>2.4791383071120419</v>
      </c>
      <c r="H3" s="2">
        <f>G3/G10</f>
        <v>0.88605971574514242</v>
      </c>
      <c r="I3" s="2">
        <v>27</v>
      </c>
      <c r="J3" s="2"/>
      <c r="K3" s="3">
        <v>1</v>
      </c>
      <c r="L3" s="2">
        <v>1.1553463409355651</v>
      </c>
      <c r="M3" s="2">
        <f>L3/L10</f>
        <v>0.67468047330034264</v>
      </c>
      <c r="N3" s="2">
        <v>7</v>
      </c>
      <c r="O3" s="2"/>
      <c r="P3" s="2"/>
      <c r="Q3" s="2"/>
    </row>
    <row r="4" spans="1:17">
      <c r="A4" s="3">
        <v>2</v>
      </c>
      <c r="B4" s="2">
        <v>2.0276911260842203</v>
      </c>
      <c r="C4" s="2">
        <f>B4/B11</f>
        <v>0.8430076621527296</v>
      </c>
      <c r="D4" s="2">
        <v>12</v>
      </c>
      <c r="E4" s="2"/>
      <c r="F4" s="3">
        <v>3</v>
      </c>
      <c r="G4" s="2">
        <v>2.359764628442842</v>
      </c>
      <c r="H4" s="2">
        <f>G4/G10</f>
        <v>0.84339480774640407</v>
      </c>
      <c r="I4" s="2">
        <v>20</v>
      </c>
      <c r="J4" s="2"/>
      <c r="K4" s="3">
        <v>3</v>
      </c>
      <c r="L4" s="2">
        <v>1.3654419616604487</v>
      </c>
      <c r="M4" s="2">
        <f>L4/L10</f>
        <v>0.79736871647616026</v>
      </c>
      <c r="N4" s="2">
        <v>7</v>
      </c>
      <c r="O4" s="2"/>
      <c r="P4" s="2"/>
      <c r="Q4" s="2"/>
    </row>
    <row r="5" spans="1:17">
      <c r="A5" s="3">
        <v>3</v>
      </c>
      <c r="B5" s="2">
        <v>2.0839805195748635</v>
      </c>
      <c r="C5" s="2">
        <f>B5/B11</f>
        <v>0.86640984081796835</v>
      </c>
      <c r="D5" s="2">
        <v>15</v>
      </c>
      <c r="E5" s="2"/>
      <c r="F5" s="3">
        <v>6</v>
      </c>
      <c r="G5" s="2">
        <v>2.6149029569666129</v>
      </c>
      <c r="H5" s="2">
        <f>G5/G10</f>
        <v>0.93458286054641526</v>
      </c>
      <c r="I5" s="2">
        <v>20</v>
      </c>
      <c r="J5" s="2"/>
      <c r="K5" s="3">
        <v>6</v>
      </c>
      <c r="L5" s="2">
        <v>0.89950067335238149</v>
      </c>
      <c r="M5" s="2">
        <f>L5/L10</f>
        <v>0.52527585757525475</v>
      </c>
      <c r="N5" s="2">
        <v>8</v>
      </c>
      <c r="O5" s="2"/>
      <c r="P5" s="2"/>
      <c r="Q5" s="2"/>
    </row>
    <row r="6" spans="1:17">
      <c r="A6" s="3">
        <v>4</v>
      </c>
      <c r="B6" s="2">
        <v>2.1109145637192035</v>
      </c>
      <c r="C6" s="2">
        <f>B6/B11</f>
        <v>0.87760760427136297</v>
      </c>
      <c r="D6" s="2">
        <v>17</v>
      </c>
      <c r="E6" s="2"/>
      <c r="F6" s="3">
        <v>9</v>
      </c>
      <c r="G6" s="2">
        <v>1.8645144064745773</v>
      </c>
      <c r="H6" s="2">
        <f>G6/G10</f>
        <v>0.66638924511157716</v>
      </c>
      <c r="I6" s="2">
        <v>16</v>
      </c>
      <c r="J6" s="2"/>
      <c r="K6" s="3">
        <v>9</v>
      </c>
      <c r="L6" s="2">
        <v>1.4013840376279467</v>
      </c>
      <c r="M6" s="2">
        <f>L6/L10</f>
        <v>0.81835758878739462</v>
      </c>
      <c r="N6" s="2">
        <v>6</v>
      </c>
      <c r="O6" s="2"/>
      <c r="P6" s="2"/>
      <c r="Q6" s="2"/>
    </row>
    <row r="7" spans="1:17">
      <c r="A7" s="3">
        <v>5</v>
      </c>
      <c r="B7" s="2">
        <v>1.8913675253780087</v>
      </c>
      <c r="C7" s="2">
        <f>B7/B11</f>
        <v>0.78633145617183287</v>
      </c>
      <c r="D7" s="2">
        <v>17</v>
      </c>
      <c r="E7" s="2"/>
      <c r="F7" s="3">
        <v>12</v>
      </c>
      <c r="G7" s="2">
        <v>2.1137252904353407</v>
      </c>
      <c r="H7" s="2">
        <f>G7/G10</f>
        <v>0.75545879172356056</v>
      </c>
      <c r="I7" s="2">
        <v>19</v>
      </c>
      <c r="J7" s="2"/>
      <c r="K7" s="3">
        <v>12</v>
      </c>
      <c r="L7" s="2">
        <v>1.3707107527150795</v>
      </c>
      <c r="M7" s="2">
        <f>L7/L10</f>
        <v>0.80044549987565616</v>
      </c>
      <c r="N7" s="2">
        <v>8</v>
      </c>
      <c r="O7" s="2"/>
      <c r="P7" s="2"/>
      <c r="Q7" s="2"/>
    </row>
    <row r="8" spans="1:17">
      <c r="A8" s="3">
        <v>6</v>
      </c>
      <c r="B8" s="2">
        <v>1.8677248959598298</v>
      </c>
      <c r="C8" s="2">
        <f>B8/B11</f>
        <v>0.77650209039882578</v>
      </c>
      <c r="D8" s="2">
        <v>17</v>
      </c>
      <c r="E8" s="2"/>
      <c r="F8" s="3">
        <v>24</v>
      </c>
      <c r="G8" s="2">
        <v>2.8409896719811232</v>
      </c>
      <c r="H8" s="2">
        <f>G8/G10</f>
        <v>1.0153876828771513</v>
      </c>
      <c r="I8" s="2">
        <v>30</v>
      </c>
      <c r="J8" s="2"/>
      <c r="K8" s="3">
        <v>24</v>
      </c>
      <c r="L8" s="2">
        <v>1.2809376825303298</v>
      </c>
      <c r="M8" s="2">
        <f>L8/L10</f>
        <v>0.74802127405188679</v>
      </c>
      <c r="N8" s="2">
        <v>9</v>
      </c>
      <c r="O8" s="2"/>
      <c r="P8" s="2"/>
      <c r="Q8" s="2"/>
    </row>
    <row r="9" spans="1:17">
      <c r="A9" s="3">
        <v>7</v>
      </c>
      <c r="B9" s="2">
        <v>2.0450826601337462</v>
      </c>
      <c r="C9" s="2">
        <f>B9/B11</f>
        <v>0.85023815020475024</v>
      </c>
      <c r="D9" s="2">
        <v>14</v>
      </c>
      <c r="E9" s="2"/>
      <c r="F9" s="3">
        <v>27</v>
      </c>
      <c r="G9" s="2">
        <v>2.6499775492489044</v>
      </c>
      <c r="H9" s="2">
        <f>G9/G10</f>
        <v>0.9471187417347976</v>
      </c>
      <c r="I9" s="2">
        <v>22</v>
      </c>
      <c r="J9" s="2"/>
      <c r="K9" s="3">
        <v>27</v>
      </c>
      <c r="L9" s="2">
        <v>1.3962720919887988</v>
      </c>
      <c r="M9" s="2">
        <f>L9/L10</f>
        <v>0.81537239743731593</v>
      </c>
      <c r="N9" s="2">
        <v>8</v>
      </c>
      <c r="O9" s="2"/>
      <c r="P9" s="2"/>
      <c r="Q9" s="2"/>
    </row>
    <row r="10" spans="1:17">
      <c r="A10" s="3">
        <v>8</v>
      </c>
      <c r="B10" s="2">
        <v>2.0978254733880592</v>
      </c>
      <c r="C10" s="2">
        <f>B10/B11</f>
        <v>0.8721658467483262</v>
      </c>
      <c r="D10" s="2">
        <v>16</v>
      </c>
      <c r="E10" s="2"/>
      <c r="F10" s="3">
        <v>30</v>
      </c>
      <c r="G10" s="2">
        <v>2.7979359213133632</v>
      </c>
      <c r="H10" s="2">
        <f>G10/G10</f>
        <v>1</v>
      </c>
      <c r="I10" s="2">
        <v>29</v>
      </c>
      <c r="J10" s="2"/>
      <c r="K10" s="3">
        <v>30</v>
      </c>
      <c r="L10" s="2">
        <v>1.7124348290146052</v>
      </c>
      <c r="M10" s="2">
        <f>L10/L10</f>
        <v>1</v>
      </c>
      <c r="N10" s="2">
        <v>9</v>
      </c>
      <c r="O10" s="2"/>
      <c r="P10" s="2"/>
      <c r="Q10" s="2"/>
    </row>
    <row r="11" spans="1:17">
      <c r="A11" s="3">
        <v>9</v>
      </c>
      <c r="B11" s="2">
        <v>2.4053056895191767</v>
      </c>
      <c r="C11" s="2">
        <f>B11/B11</f>
        <v>1</v>
      </c>
      <c r="D11" s="2">
        <v>17</v>
      </c>
      <c r="E11" s="2"/>
      <c r="F11" s="4" t="s">
        <v>93</v>
      </c>
      <c r="G11" s="4">
        <f>AVERAGE(G3:G10)</f>
        <v>2.465118591496851</v>
      </c>
      <c r="H11" s="4">
        <f t="shared" ref="H11:I11" si="0">AVERAGE(H3:H10)</f>
        <v>0.88104898068563098</v>
      </c>
      <c r="I11" s="4">
        <f t="shared" si="0"/>
        <v>22.875</v>
      </c>
      <c r="J11" s="2"/>
      <c r="K11" s="4" t="s">
        <v>93</v>
      </c>
      <c r="L11" s="2">
        <f>AVERAGE(L3:L10)</f>
        <v>1.3227535462281443</v>
      </c>
      <c r="M11" s="2">
        <f t="shared" ref="M11:N11" si="1">AVERAGE(M3:M10)</f>
        <v>0.77244022593800143</v>
      </c>
      <c r="N11" s="2">
        <f t="shared" si="1"/>
        <v>7.75</v>
      </c>
      <c r="O11" s="2"/>
      <c r="P11" s="2"/>
      <c r="Q11" s="2"/>
    </row>
    <row r="12" spans="1:17">
      <c r="A12" s="3">
        <v>10</v>
      </c>
      <c r="B12" s="2">
        <v>1.9423230536740035</v>
      </c>
      <c r="C12" s="2">
        <f>B12/B11</f>
        <v>0.80751609333376506</v>
      </c>
      <c r="D12" s="2">
        <v>13</v>
      </c>
      <c r="E12" s="2"/>
      <c r="F12" s="4" t="s">
        <v>91</v>
      </c>
      <c r="G12" s="4">
        <f>STDEV(G3:G10)</f>
        <v>0.33893810720822387</v>
      </c>
      <c r="H12" s="4">
        <f t="shared" ref="H12:I12" si="2">STDEV(H3:H10)</f>
        <v>0.1211386238785364</v>
      </c>
      <c r="I12" s="4">
        <f t="shared" si="2"/>
        <v>5.1391355582154361</v>
      </c>
      <c r="J12" s="2"/>
      <c r="K12" s="4" t="s">
        <v>91</v>
      </c>
      <c r="L12" s="2">
        <f>STDEV(L3:L10)</f>
        <v>0.23191074656521407</v>
      </c>
      <c r="M12" s="2">
        <f t="shared" ref="M12:N12" si="3">STDEV(M3:M10)</f>
        <v>0.13542748759592899</v>
      </c>
      <c r="N12" s="2">
        <f t="shared" si="3"/>
        <v>1.0350983390135313</v>
      </c>
      <c r="O12" s="2"/>
      <c r="P12" s="2"/>
      <c r="Q12" s="2"/>
    </row>
    <row r="13" spans="1:17">
      <c r="A13" s="3">
        <v>12</v>
      </c>
      <c r="B13" s="2">
        <v>2.1945360901533992</v>
      </c>
      <c r="C13" s="2">
        <f>B13/B11</f>
        <v>0.91237305084165388</v>
      </c>
      <c r="D13" s="2">
        <v>14</v>
      </c>
      <c r="E13" s="2"/>
      <c r="F13" s="8"/>
      <c r="G13" s="2"/>
      <c r="H13" s="2"/>
      <c r="I13" s="2"/>
      <c r="J13" s="2"/>
      <c r="K13" s="8"/>
      <c r="L13" s="2"/>
      <c r="M13" s="2"/>
      <c r="N13" s="2"/>
      <c r="O13" s="2"/>
      <c r="P13" s="2"/>
      <c r="Q13" s="2"/>
    </row>
    <row r="14" spans="1:17">
      <c r="A14" s="3">
        <v>24</v>
      </c>
      <c r="B14" s="2">
        <v>1.9584699029717367</v>
      </c>
      <c r="C14" s="2">
        <f>B14/B11</f>
        <v>0.81422910672249604</v>
      </c>
      <c r="D14" s="2">
        <v>12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>
      <c r="A15" s="3">
        <v>25</v>
      </c>
      <c r="B15" s="2">
        <v>1.1637654481013571</v>
      </c>
      <c r="C15" s="2">
        <f>B15/B11</f>
        <v>0.48383265926336172</v>
      </c>
      <c r="D15" s="2">
        <v>12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>
      <c r="A16" s="3">
        <v>26</v>
      </c>
      <c r="B16" s="2">
        <v>1.5982367427199826</v>
      </c>
      <c r="C16" s="2">
        <f>B16/B11</f>
        <v>0.66446304504417153</v>
      </c>
      <c r="D16" s="2">
        <v>9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>
      <c r="A17" s="3">
        <v>27</v>
      </c>
      <c r="B17" s="2">
        <v>1.9523858892307298</v>
      </c>
      <c r="C17" s="2">
        <f>B17/B11</f>
        <v>0.81169969278250609</v>
      </c>
      <c r="D17" s="2">
        <v>12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>
      <c r="A18" s="3">
        <v>28</v>
      </c>
      <c r="B18" s="2">
        <v>1.7557017335348963</v>
      </c>
      <c r="C18" s="2">
        <f>B18/B11</f>
        <v>0.7299287326285181</v>
      </c>
      <c r="D18" s="2">
        <v>10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>
      <c r="A19" s="3">
        <v>29</v>
      </c>
      <c r="B19" s="2">
        <v>2.0625153104663965</v>
      </c>
      <c r="C19" s="2">
        <f>B19/B11</f>
        <v>0.85748573225164393</v>
      </c>
      <c r="D19" s="2">
        <v>12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>
      <c r="A20" s="3">
        <v>30</v>
      </c>
      <c r="B20" s="2">
        <v>1.7880541084795754</v>
      </c>
      <c r="C20" s="2">
        <f>B20/B11</f>
        <v>0.74337915395569087</v>
      </c>
      <c r="D20" s="2">
        <v>11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>
      <c r="A21" s="4" t="s">
        <v>90</v>
      </c>
      <c r="B21" s="4">
        <f>AVERAGE(B3:B20)</f>
        <v>1.9585750931142887</v>
      </c>
      <c r="C21" s="4">
        <f t="shared" ref="C21:D21" si="4">AVERAGE(C3:C20)</f>
        <v>0.81427283926884586</v>
      </c>
      <c r="D21" s="4">
        <f t="shared" si="4"/>
        <v>13.833333333333334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>
      <c r="A22" s="4" t="s">
        <v>91</v>
      </c>
      <c r="B22" s="4">
        <f>STDEV(B3:B20)</f>
        <v>0.27695144484776074</v>
      </c>
      <c r="C22" s="4">
        <f t="shared" ref="C22:D22" si="5">STDEV(C3:C20)</f>
        <v>0.11514189071872988</v>
      </c>
      <c r="D22" s="4">
        <f t="shared" si="5"/>
        <v>2.8336216692963587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>
      <c r="A23" s="8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</sheetData>
  <phoneticPr fontId="3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Raw data diversity</vt:lpstr>
      <vt:lpstr>Diversity (3 treatments)</vt:lpstr>
      <vt:lpstr>Shannon Index (3 treatments)</vt:lpstr>
      <vt:lpstr>Diversity general </vt:lpstr>
    </vt:vector>
  </TitlesOfParts>
  <Company>Leiden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 Wang</dc:creator>
  <cp:lastModifiedBy>Yin Wang</cp:lastModifiedBy>
  <dcterms:created xsi:type="dcterms:W3CDTF">2015-08-17T17:54:15Z</dcterms:created>
  <dcterms:modified xsi:type="dcterms:W3CDTF">2018-10-18T10:19:06Z</dcterms:modified>
</cp:coreProperties>
</file>